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835"/>
  </bookViews>
  <sheets>
    <sheet name="Beispiel" sheetId="4" r:id="rId1"/>
    <sheet name="Wesentlichkeit_elektronisch" sheetId="1" r:id="rId2"/>
    <sheet name="Wesentlichkeit_manuell" sheetId="3" r:id="rId3"/>
    <sheet name="Tabelle1" sheetId="5" r:id="rId4"/>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 i="4" l="1"/>
  <c r="I49" i="4"/>
  <c r="J49" i="4" s="1"/>
  <c r="I45" i="4"/>
  <c r="J45" i="4" s="1"/>
  <c r="I41" i="4"/>
  <c r="J41" i="4" s="1"/>
  <c r="I37" i="4"/>
  <c r="J37" i="4" s="1"/>
  <c r="I33" i="4"/>
  <c r="J33" i="4" s="1"/>
  <c r="I29" i="4"/>
  <c r="J29" i="4" s="1"/>
  <c r="J27" i="4"/>
  <c r="I11" i="4"/>
  <c r="J11" i="4" s="1"/>
  <c r="I8" i="4"/>
  <c r="J8" i="4" s="1"/>
  <c r="I5" i="4"/>
  <c r="J5" i="4" s="1"/>
  <c r="J27" i="3"/>
  <c r="J22" i="4" l="1"/>
  <c r="I49" i="1"/>
  <c r="I45" i="1"/>
  <c r="I41" i="1"/>
  <c r="I37" i="1"/>
  <c r="I33" i="1"/>
  <c r="I29" i="1"/>
  <c r="J27" i="1" l="1"/>
  <c r="J37" i="1"/>
  <c r="J29" i="1"/>
  <c r="J49" i="1"/>
  <c r="J45" i="1"/>
  <c r="J41" i="1"/>
  <c r="J33" i="1"/>
  <c r="J22" i="1"/>
  <c r="I11" i="1"/>
  <c r="I8" i="1"/>
  <c r="I5" i="1"/>
  <c r="J18" i="1"/>
  <c r="J11" i="1"/>
  <c r="J8" i="1"/>
  <c r="J5" i="1"/>
</calcChain>
</file>

<file path=xl/comments1.xml><?xml version="1.0" encoding="utf-8"?>
<comments xmlns="http://schemas.openxmlformats.org/spreadsheetml/2006/main">
  <authors>
    <author>Fiechter Agata, JGK-AGR-GeM</author>
  </authors>
  <commentList>
    <comment ref="C5" authorId="0">
      <text>
        <r>
          <rPr>
            <b/>
            <sz val="9"/>
            <color indexed="81"/>
            <rFont val="Tahoma"/>
            <family val="2"/>
          </rPr>
          <t>Fiechter Agata, JGK-AGR-GeM:</t>
        </r>
        <r>
          <rPr>
            <sz val="9"/>
            <color indexed="81"/>
            <rFont val="Tahoma"/>
            <family val="2"/>
          </rPr>
          <t xml:space="preserve">
Könnte auch SG 1 sein</t>
        </r>
      </text>
    </comment>
  </commentList>
</comments>
</file>

<file path=xl/sharedStrings.xml><?xml version="1.0" encoding="utf-8"?>
<sst xmlns="http://schemas.openxmlformats.org/spreadsheetml/2006/main" count="108" uniqueCount="44">
  <si>
    <t>Toleranz in % 
von bis</t>
  </si>
  <si>
    <t>Betrag Bezugsgrösse</t>
  </si>
  <si>
    <t>Total Umsatz</t>
  </si>
  <si>
    <t>Total Bilanzsumme</t>
  </si>
  <si>
    <t>Wesentlichkeit gewählt</t>
  </si>
  <si>
    <t>Total Steuerertrag</t>
  </si>
  <si>
    <t>Wesentlichkeit 
ermittelt</t>
  </si>
  <si>
    <t>Wesentlichkeit 
gerundet</t>
  </si>
  <si>
    <t xml:space="preserve">Gewählte Toleranz % </t>
  </si>
  <si>
    <t>Gewählter relativer Wert (50 bis 75 %)</t>
  </si>
  <si>
    <t>Tolerierbarer Fehler</t>
  </si>
  <si>
    <t>Gewählter relativer Wert (0 bis 5 %)</t>
  </si>
  <si>
    <t>Nichtaufgriffsgrenze (NAG)</t>
  </si>
  <si>
    <t>Festlegung der Wesentlichkeit</t>
  </si>
  <si>
    <t>Eingabefelder</t>
  </si>
  <si>
    <t>Nachtragsbuchung</t>
  </si>
  <si>
    <t>Toleranzwesentlichkeit für einzelne Positionen / Teilbereiche der Jahresrechnung</t>
  </si>
  <si>
    <t>Wesentlichkeit 
ermittelt
gerundet</t>
  </si>
  <si>
    <t>Bezugsgrösse</t>
  </si>
  <si>
    <t>SG oder Funktion</t>
  </si>
  <si>
    <t>Position/Teilbereich
Bezugsgrösse</t>
  </si>
  <si>
    <t xml:space="preserve">Begründung </t>
  </si>
  <si>
    <t>Wasserversorgung</t>
  </si>
  <si>
    <t>Abfall</t>
  </si>
  <si>
    <t>Die Gemeinde hat zudem ein Eigenkapital von 2'819'598 CHF und weist ein Ergebnis (GH) von 140'344 CHF aus.
In diesem Zusammenhang scheint eine Gesamtwesentlichkeit von 140'000 vertretbar.</t>
  </si>
  <si>
    <t>Die Wasserversorgung ist mit 5% des Ertrags berücksichtigt.</t>
  </si>
  <si>
    <t>Der Gemeindebetrieb Abfall ist mit 10% des Ertrags berücksichtigt.</t>
  </si>
  <si>
    <t>Fall 1</t>
  </si>
  <si>
    <t>Fall 2</t>
  </si>
  <si>
    <t>Fall 3</t>
  </si>
  <si>
    <t>Fall 4</t>
  </si>
  <si>
    <t>Fall 5</t>
  </si>
  <si>
    <t>Abwasserentsorgung</t>
  </si>
  <si>
    <t>Die Abwasserentsorgung ist mit 5% des Ertrags berücksichtigt.</t>
  </si>
  <si>
    <t>710x</t>
  </si>
  <si>
    <t>720x</t>
  </si>
  <si>
    <t>730x</t>
  </si>
  <si>
    <t>Fallbeispiele</t>
  </si>
  <si>
    <t>Die Summe aller Fehler liegt bei 54'600 CHF. Das heisst die Summe der Fehler liegt über der NAG, jedoch unter der Toleranzwesentlichkeit von 105'000 CHF. Die Jahresrechnung muss nicht korrigiert werden, das Prüfungsurteil ist uneingeschränkt.</t>
  </si>
  <si>
    <t>Die Summe aller Fehler ist 112'564 CHF und somit höher als die Toleranzwesentlichkeit von 105'000 CHF. Wie in Fall 3 sollte die Jahresrechnung korrigiert werden, damit das RPO ein uneingeschränktes Prüfungsurteil abgeben kann. Andernfalls kommt es zu einer Einschränkung.</t>
  </si>
  <si>
    <t>Die Summe aller Fehler liegt bei 5'000 CHF, also im Bereich unter der Nichtaufgriffsgrenze von 7'000 CHF. Die Fehler sind in diesem Beispiel irrelevant. Die Jahresrechnung ist in Ordnung, das Prüfungsurteil ist uneingeschränkt.</t>
  </si>
  <si>
    <t>Die Summe der Fehler im Bereich Wasserversorgung liegt bei 7'000 CHF. Im Bereich Wasserversorgung liegt die Toleranzwesentlichkeit bei 6'750 CHF. Die Summe der Fehler übersteigt den tolerierbaren Fehler und die Jahresrechnung sollte korrigiert werden, damit das RPO ein uneingeschränktes Prüfungsurteil abgeben kann. Andernfalls kommt es zu einer Einschränkung.</t>
  </si>
  <si>
    <t>Sach-gruppe (SG)</t>
  </si>
  <si>
    <t>Die Summe aller Fehler übersteigt die Toleranzwesentlichkeit von 105'000 CHF und vor allem hätte dies eine weiterführende Auswirkung auf die Festlegung des Steuerfusses. Das RPO wird in so einem Fall wohl ein Prüfungsurteil mit Rückweisung abgeben.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</si>
</sst>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13" x14ac:knownFonts="1">
    <font>
      <sz val="10"/>
      <color theme="1"/>
      <name val="Trebuchet MS"/>
      <family val="2"/>
    </font>
    <font>
      <sz val="10"/>
      <color theme="1"/>
      <name val="Trebuchet MS"/>
      <family val="2"/>
    </font>
    <font>
      <b/>
      <sz val="10"/>
      <color theme="1"/>
      <name val="Trebuchet MS"/>
      <family val="2"/>
    </font>
    <font>
      <sz val="12"/>
      <name val="Times New Roman"/>
      <family val="1"/>
    </font>
    <font>
      <b/>
      <sz val="10"/>
      <name val="Trebuchet MS"/>
      <family val="2"/>
    </font>
    <font>
      <sz val="10"/>
      <name val="Trebuchet MS"/>
      <family val="2"/>
    </font>
    <font>
      <b/>
      <sz val="8"/>
      <name val="Trebuchet MS"/>
      <family val="2"/>
    </font>
    <font>
      <sz val="8"/>
      <name val="Trebuchet MS"/>
      <family val="2"/>
    </font>
    <font>
      <b/>
      <sz val="12"/>
      <color theme="1"/>
      <name val="Trebuchet MS"/>
      <family val="2"/>
    </font>
    <font>
      <b/>
      <sz val="18"/>
      <color theme="1"/>
      <name val="Trebuchet MS"/>
      <family val="2"/>
    </font>
    <font>
      <sz val="9"/>
      <color indexed="81"/>
      <name val="Tahoma"/>
      <family val="2"/>
    </font>
    <font>
      <b/>
      <sz val="9"/>
      <color indexed="81"/>
      <name val="Tahoma"/>
      <family val="2"/>
    </font>
    <font>
      <b/>
      <u/>
      <sz val="10"/>
      <color theme="1"/>
      <name val="Trebuchet MS"/>
      <family val="2"/>
    </font>
  </fonts>
  <fills count="4">
    <fill>
      <patternFill patternType="none"/>
    </fill>
    <fill>
      <patternFill patternType="gray125"/>
    </fill>
    <fill>
      <patternFill patternType="solid">
        <fgColor theme="5" tint="0.59999389629810485"/>
        <bgColor indexed="64"/>
      </patternFill>
    </fill>
    <fill>
      <patternFill patternType="solid">
        <fgColor theme="4" tint="0.79998168889431442"/>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cellStyleXfs>
  <cellXfs count="112">
    <xf numFmtId="0" fontId="0" fillId="0" borderId="0" xfId="0"/>
    <xf numFmtId="0" fontId="5" fillId="0" borderId="0" xfId="3" applyFont="1" applyAlignment="1">
      <alignment wrapText="1"/>
    </xf>
    <xf numFmtId="0" fontId="5" fillId="0" borderId="7" xfId="3" applyFont="1" applyBorder="1" applyAlignment="1">
      <alignment horizontal="center" wrapText="1"/>
    </xf>
    <xf numFmtId="0" fontId="5" fillId="0" borderId="7" xfId="0" applyFont="1" applyBorder="1" applyAlignment="1">
      <alignment wrapText="1"/>
    </xf>
    <xf numFmtId="0" fontId="5" fillId="0" borderId="8" xfId="0" applyFont="1" applyBorder="1" applyAlignment="1">
      <alignment wrapText="1"/>
    </xf>
    <xf numFmtId="9" fontId="5" fillId="0" borderId="7" xfId="2" applyFont="1" applyBorder="1" applyAlignment="1">
      <alignment horizontal="center" wrapText="1"/>
    </xf>
    <xf numFmtId="164" fontId="5" fillId="0" borderId="12" xfId="1" applyNumberFormat="1" applyFont="1" applyBorder="1" applyAlignment="1">
      <alignment horizontal="center" wrapText="1"/>
    </xf>
    <xf numFmtId="10" fontId="5" fillId="0" borderId="12" xfId="1" applyNumberFormat="1" applyFont="1" applyBorder="1" applyAlignment="1">
      <alignment horizontal="center" wrapText="1"/>
    </xf>
    <xf numFmtId="164" fontId="5" fillId="0" borderId="13" xfId="1" applyNumberFormat="1" applyFont="1" applyBorder="1" applyAlignment="1">
      <alignment horizontal="center" wrapText="1"/>
    </xf>
    <xf numFmtId="10" fontId="5" fillId="0" borderId="13" xfId="1" applyNumberFormat="1" applyFont="1" applyBorder="1" applyAlignment="1">
      <alignment horizontal="center" wrapText="1"/>
    </xf>
    <xf numFmtId="0" fontId="6" fillId="0" borderId="0" xfId="3" applyFont="1" applyAlignment="1">
      <alignment horizontal="left" wrapText="1"/>
    </xf>
    <xf numFmtId="0" fontId="6" fillId="0" borderId="0" xfId="3" applyFont="1" applyAlignment="1">
      <alignment wrapText="1"/>
    </xf>
    <xf numFmtId="0" fontId="7" fillId="0" borderId="0" xfId="3" applyFont="1" applyAlignment="1">
      <alignment wrapText="1"/>
    </xf>
    <xf numFmtId="3" fontId="5" fillId="0" borderId="7" xfId="1" applyNumberFormat="1" applyFont="1" applyBorder="1" applyAlignment="1">
      <alignment wrapText="1"/>
    </xf>
    <xf numFmtId="3" fontId="5" fillId="0" borderId="8" xfId="1" applyNumberFormat="1" applyFont="1" applyBorder="1" applyAlignment="1">
      <alignment wrapText="1"/>
    </xf>
    <xf numFmtId="3" fontId="5" fillId="0" borderId="12" xfId="1" applyNumberFormat="1" applyFont="1" applyBorder="1" applyAlignment="1">
      <alignment wrapText="1"/>
    </xf>
    <xf numFmtId="3" fontId="5" fillId="0" borderId="11" xfId="1" applyNumberFormat="1" applyFont="1" applyBorder="1" applyAlignment="1">
      <alignment wrapText="1"/>
    </xf>
    <xf numFmtId="3" fontId="5" fillId="0" borderId="13" xfId="1" applyNumberFormat="1" applyFont="1" applyBorder="1" applyAlignment="1">
      <alignment wrapText="1"/>
    </xf>
    <xf numFmtId="3" fontId="5" fillId="0" borderId="14" xfId="1" applyNumberFormat="1" applyFont="1" applyBorder="1" applyAlignment="1">
      <alignment wrapText="1"/>
    </xf>
    <xf numFmtId="3" fontId="4" fillId="0" borderId="4" xfId="3" applyNumberFormat="1" applyFont="1" applyFill="1" applyBorder="1" applyAlignment="1">
      <alignment vertical="center" wrapText="1"/>
    </xf>
    <xf numFmtId="0" fontId="8" fillId="0" borderId="0" xfId="0" applyFont="1"/>
    <xf numFmtId="0" fontId="9" fillId="0" borderId="0" xfId="0" applyFont="1"/>
    <xf numFmtId="0" fontId="4" fillId="2" borderId="4" xfId="3" applyFont="1" applyFill="1" applyBorder="1" applyAlignment="1" applyProtection="1">
      <alignment horizontal="center" vertical="center" wrapText="1"/>
      <protection hidden="1"/>
    </xf>
    <xf numFmtId="0" fontId="4" fillId="2" borderId="19" xfId="3" applyFont="1" applyFill="1" applyBorder="1" applyAlignment="1" applyProtection="1">
      <alignment horizontal="center" vertical="center" wrapText="1"/>
      <protection hidden="1"/>
    </xf>
    <xf numFmtId="9" fontId="4" fillId="2" borderId="16" xfId="3" applyNumberFormat="1" applyFont="1" applyFill="1" applyBorder="1" applyAlignment="1" applyProtection="1">
      <alignment horizontal="center" vertical="center" wrapText="1"/>
      <protection hidden="1"/>
    </xf>
    <xf numFmtId="10" fontId="5" fillId="3" borderId="7" xfId="2" applyNumberFormat="1" applyFont="1" applyFill="1" applyBorder="1" applyAlignment="1">
      <alignment horizontal="center" wrapText="1"/>
    </xf>
    <xf numFmtId="3" fontId="4" fillId="3" borderId="4" xfId="3" applyNumberFormat="1" applyFont="1" applyFill="1" applyBorder="1" applyAlignment="1">
      <alignment vertical="center" wrapText="1"/>
    </xf>
    <xf numFmtId="9" fontId="4" fillId="3" borderId="4" xfId="3" applyNumberFormat="1" applyFont="1" applyFill="1" applyBorder="1" applyAlignment="1">
      <alignment horizontal="center" vertical="center" wrapText="1"/>
    </xf>
    <xf numFmtId="0" fontId="0" fillId="3" borderId="0" xfId="0" applyFill="1"/>
    <xf numFmtId="0" fontId="2" fillId="3" borderId="0" xfId="0" applyFont="1" applyFill="1"/>
    <xf numFmtId="0" fontId="4" fillId="2" borderId="19" xfId="3" applyFont="1" applyFill="1" applyBorder="1" applyAlignment="1" applyProtection="1">
      <alignment horizontal="center" vertical="center" wrapText="1"/>
      <protection hidden="1"/>
    </xf>
    <xf numFmtId="3" fontId="5" fillId="3" borderId="8" xfId="1" applyNumberFormat="1" applyFont="1" applyFill="1" applyBorder="1" applyAlignment="1">
      <alignment wrapText="1"/>
    </xf>
    <xf numFmtId="3" fontId="5" fillId="3" borderId="7" xfId="1" applyNumberFormat="1" applyFont="1" applyFill="1" applyBorder="1" applyAlignment="1">
      <alignment wrapText="1"/>
    </xf>
    <xf numFmtId="0" fontId="0" fillId="0" borderId="8" xfId="0" applyBorder="1" applyAlignment="1">
      <alignment horizontal="center" vertical="center"/>
    </xf>
    <xf numFmtId="0" fontId="4" fillId="2" borderId="4" xfId="3" applyNumberFormat="1" applyFont="1" applyFill="1" applyBorder="1" applyAlignment="1" applyProtection="1">
      <alignment horizontal="center" vertical="center" wrapText="1"/>
      <protection hidden="1"/>
    </xf>
    <xf numFmtId="9" fontId="5" fillId="0" borderId="12" xfId="2" applyFont="1" applyBorder="1" applyAlignment="1">
      <alignment horizontal="center" wrapText="1"/>
    </xf>
    <xf numFmtId="9" fontId="5" fillId="0" borderId="7" xfId="2" applyFont="1" applyBorder="1" applyAlignment="1">
      <alignment wrapText="1"/>
    </xf>
    <xf numFmtId="3" fontId="4" fillId="3" borderId="1" xfId="3" applyNumberFormat="1" applyFont="1" applyFill="1" applyBorder="1" applyAlignment="1">
      <alignment vertical="center" wrapText="1"/>
    </xf>
    <xf numFmtId="0" fontId="0" fillId="0" borderId="6" xfId="0" applyBorder="1" applyAlignment="1">
      <alignment vertical="center"/>
    </xf>
    <xf numFmtId="0" fontId="0" fillId="0" borderId="8" xfId="0" applyBorder="1" applyAlignment="1">
      <alignment vertical="center"/>
    </xf>
    <xf numFmtId="0" fontId="0" fillId="0" borderId="11" xfId="0" applyBorder="1" applyAlignment="1">
      <alignment vertical="center"/>
    </xf>
    <xf numFmtId="0" fontId="5" fillId="0" borderId="19" xfId="0" applyFont="1" applyBorder="1" applyAlignment="1">
      <alignment wrapText="1"/>
    </xf>
    <xf numFmtId="0" fontId="5" fillId="0" borderId="19" xfId="3" applyFont="1" applyBorder="1" applyAlignment="1">
      <alignment horizontal="center" wrapText="1"/>
    </xf>
    <xf numFmtId="0" fontId="5" fillId="0" borderId="6" xfId="0" applyFont="1" applyBorder="1" applyAlignment="1">
      <alignment wrapText="1"/>
    </xf>
    <xf numFmtId="10" fontId="5" fillId="0" borderId="17" xfId="1" applyNumberFormat="1" applyFont="1" applyBorder="1" applyAlignment="1">
      <alignment horizontal="center" wrapText="1"/>
    </xf>
    <xf numFmtId="164" fontId="5" fillId="0" borderId="17" xfId="1" applyNumberFormat="1" applyFont="1" applyBorder="1" applyAlignment="1">
      <alignment horizontal="center" wrapText="1"/>
    </xf>
    <xf numFmtId="3" fontId="5" fillId="0" borderId="17" xfId="1" applyNumberFormat="1" applyFont="1" applyBorder="1" applyAlignment="1">
      <alignment wrapText="1"/>
    </xf>
    <xf numFmtId="3" fontId="5" fillId="0" borderId="16" xfId="1" applyNumberFormat="1" applyFont="1" applyBorder="1" applyAlignment="1">
      <alignment wrapText="1"/>
    </xf>
    <xf numFmtId="0" fontId="0" fillId="0" borderId="16" xfId="0" applyBorder="1" applyAlignment="1">
      <alignment vertical="center"/>
    </xf>
    <xf numFmtId="164" fontId="5" fillId="0" borderId="17" xfId="1" applyNumberFormat="1" applyFont="1" applyBorder="1" applyAlignment="1">
      <alignment wrapText="1"/>
    </xf>
    <xf numFmtId="164" fontId="5" fillId="0" borderId="16" xfId="1" applyNumberFormat="1" applyFont="1" applyBorder="1" applyAlignment="1">
      <alignment wrapText="1"/>
    </xf>
    <xf numFmtId="0" fontId="12" fillId="0" borderId="0" xfId="0" applyFont="1"/>
    <xf numFmtId="10" fontId="5" fillId="3" borderId="7" xfId="2" applyNumberFormat="1" applyFont="1" applyFill="1" applyBorder="1" applyAlignment="1">
      <alignment horizontal="center" vertical="center" wrapText="1"/>
    </xf>
    <xf numFmtId="0" fontId="0" fillId="3" borderId="22" xfId="0" applyFill="1" applyBorder="1" applyAlignment="1">
      <alignment horizontal="left" vertical="center"/>
    </xf>
    <xf numFmtId="0" fontId="0" fillId="3" borderId="23" xfId="0" applyFill="1" applyBorder="1" applyAlignment="1">
      <alignment horizontal="left" vertical="center"/>
    </xf>
    <xf numFmtId="0" fontId="0" fillId="0" borderId="15" xfId="0" applyBorder="1" applyAlignment="1">
      <alignment horizontal="center" vertical="center"/>
    </xf>
    <xf numFmtId="0" fontId="0" fillId="0" borderId="16" xfId="0" applyBorder="1" applyAlignment="1">
      <alignment horizontal="center" vertical="center"/>
    </xf>
    <xf numFmtId="164" fontId="5" fillId="0" borderId="10" xfId="1" applyNumberFormat="1" applyFont="1" applyBorder="1" applyAlignment="1">
      <alignment horizontal="center" wrapText="1"/>
    </xf>
    <xf numFmtId="164" fontId="5" fillId="0" borderId="11" xfId="1" applyNumberFormat="1" applyFont="1" applyBorder="1" applyAlignment="1">
      <alignment horizont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5" fillId="0" borderId="5" xfId="3" applyFont="1" applyBorder="1" applyAlignment="1">
      <alignment horizontal="center" wrapText="1"/>
    </xf>
    <xf numFmtId="0" fontId="5" fillId="0" borderId="6" xfId="3" applyFont="1" applyBorder="1" applyAlignment="1">
      <alignment horizontal="center" wrapText="1"/>
    </xf>
    <xf numFmtId="0" fontId="0" fillId="0" borderId="0" xfId="0" applyAlignment="1">
      <alignment horizontal="left" vertical="top"/>
    </xf>
    <xf numFmtId="3" fontId="5" fillId="3" borderId="7" xfId="2" applyNumberFormat="1" applyFont="1" applyFill="1" applyBorder="1" applyAlignment="1">
      <alignment horizontal="center" vertical="center" wrapText="1"/>
    </xf>
    <xf numFmtId="9" fontId="5" fillId="0" borderId="7" xfId="2" applyFont="1" applyBorder="1" applyAlignment="1">
      <alignment horizontal="center" vertical="center" wrapText="1"/>
    </xf>
    <xf numFmtId="3" fontId="5" fillId="3" borderId="9" xfId="2" applyNumberFormat="1" applyFont="1" applyFill="1" applyBorder="1" applyAlignment="1">
      <alignment horizontal="center" vertical="center" wrapText="1"/>
    </xf>
    <xf numFmtId="3" fontId="5" fillId="3" borderId="8" xfId="2" applyNumberFormat="1" applyFont="1" applyFill="1" applyBorder="1" applyAlignment="1">
      <alignment horizontal="center" vertical="center" wrapText="1"/>
    </xf>
    <xf numFmtId="0" fontId="0" fillId="3" borderId="20" xfId="0" applyFill="1" applyBorder="1" applyAlignment="1">
      <alignment horizontal="left" vertical="center"/>
    </xf>
    <xf numFmtId="0" fontId="0" fillId="3" borderId="21" xfId="0" applyFill="1" applyBorder="1" applyAlignment="1">
      <alignment horizontal="left" vertical="center"/>
    </xf>
    <xf numFmtId="0" fontId="0" fillId="0" borderId="0" xfId="0" applyAlignment="1">
      <alignment horizontal="left" vertical="top" wrapText="1"/>
    </xf>
    <xf numFmtId="3" fontId="5" fillId="0" borderId="7" xfId="1" applyNumberFormat="1" applyFont="1" applyBorder="1" applyAlignment="1">
      <alignment vertical="center" wrapText="1"/>
    </xf>
    <xf numFmtId="0" fontId="4" fillId="2" borderId="1" xfId="3" applyNumberFormat="1" applyFont="1" applyFill="1" applyBorder="1" applyAlignment="1" applyProtection="1">
      <alignment horizontal="left" vertical="center" wrapText="1"/>
      <protection hidden="1"/>
    </xf>
    <xf numFmtId="0" fontId="4" fillId="2" borderId="2" xfId="3" applyNumberFormat="1" applyFont="1" applyFill="1" applyBorder="1" applyAlignment="1" applyProtection="1">
      <alignment horizontal="left" vertical="center" wrapText="1"/>
      <protection hidden="1"/>
    </xf>
    <xf numFmtId="0" fontId="4" fillId="2" borderId="1" xfId="3" applyFont="1" applyFill="1" applyBorder="1" applyAlignment="1" applyProtection="1">
      <alignment horizontal="center" vertical="center" wrapText="1"/>
      <protection hidden="1"/>
    </xf>
    <xf numFmtId="0" fontId="4" fillId="2" borderId="3" xfId="3" applyFont="1" applyFill="1" applyBorder="1" applyAlignment="1" applyProtection="1">
      <alignment horizontal="center" vertical="center" wrapText="1"/>
      <protection hidden="1"/>
    </xf>
    <xf numFmtId="0" fontId="4" fillId="0" borderId="5" xfId="0" applyFont="1" applyBorder="1" applyAlignment="1">
      <alignment vertical="center" wrapText="1"/>
    </xf>
    <xf numFmtId="0" fontId="0" fillId="0" borderId="6" xfId="0" applyBorder="1" applyAlignment="1">
      <alignment vertical="center"/>
    </xf>
    <xf numFmtId="0" fontId="0" fillId="0" borderId="9"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3" fontId="5" fillId="3" borderId="9" xfId="2" applyNumberFormat="1" applyFont="1" applyFill="1" applyBorder="1" applyAlignment="1">
      <alignment horizontal="center" wrapText="1"/>
    </xf>
    <xf numFmtId="3" fontId="5" fillId="3" borderId="8" xfId="2" applyNumberFormat="1" applyFont="1" applyFill="1" applyBorder="1" applyAlignment="1">
      <alignment horizontal="center" wrapText="1"/>
    </xf>
    <xf numFmtId="0" fontId="4" fillId="0" borderId="1" xfId="3" applyFont="1" applyBorder="1" applyAlignment="1">
      <alignment horizontal="left" vertical="center" wrapText="1"/>
    </xf>
    <xf numFmtId="0" fontId="4" fillId="0" borderId="2" xfId="3" applyFont="1" applyBorder="1" applyAlignment="1">
      <alignment horizontal="left" vertical="center" wrapText="1"/>
    </xf>
    <xf numFmtId="0" fontId="4" fillId="0" borderId="3" xfId="3" applyFont="1" applyBorder="1" applyAlignment="1">
      <alignment horizontal="left" vertical="center" wrapText="1"/>
    </xf>
    <xf numFmtId="0" fontId="4" fillId="2" borderId="19" xfId="3" applyFont="1" applyFill="1" applyBorder="1" applyAlignment="1" applyProtection="1">
      <alignment horizontal="center" vertical="center" wrapText="1"/>
      <protection hidden="1"/>
    </xf>
    <xf numFmtId="0" fontId="4" fillId="2" borderId="17" xfId="3" applyFont="1" applyFill="1" applyBorder="1" applyAlignment="1" applyProtection="1">
      <alignment horizontal="center" vertical="center" wrapText="1"/>
      <protection hidden="1"/>
    </xf>
    <xf numFmtId="0" fontId="4" fillId="2" borderId="5" xfId="3" applyNumberFormat="1" applyFont="1" applyFill="1" applyBorder="1" applyAlignment="1" applyProtection="1">
      <alignment horizontal="center" vertical="center" wrapText="1"/>
      <protection hidden="1"/>
    </xf>
    <xf numFmtId="0" fontId="4" fillId="2" borderId="6" xfId="3" applyNumberFormat="1" applyFont="1" applyFill="1" applyBorder="1" applyAlignment="1" applyProtection="1">
      <alignment horizontal="center" vertical="center" wrapText="1"/>
      <protection hidden="1"/>
    </xf>
    <xf numFmtId="0" fontId="4" fillId="2" borderId="15" xfId="3" applyNumberFormat="1" applyFont="1" applyFill="1" applyBorder="1" applyAlignment="1" applyProtection="1">
      <alignment horizontal="center" vertical="center" wrapText="1"/>
      <protection hidden="1"/>
    </xf>
    <xf numFmtId="0" fontId="4" fillId="2" borderId="16" xfId="3" applyNumberFormat="1" applyFont="1" applyFill="1" applyBorder="1" applyAlignment="1" applyProtection="1">
      <alignment horizontal="center" vertical="center" wrapText="1"/>
      <protection hidden="1"/>
    </xf>
    <xf numFmtId="0" fontId="4" fillId="2" borderId="19" xfId="3" applyNumberFormat="1" applyFont="1" applyFill="1" applyBorder="1" applyAlignment="1" applyProtection="1">
      <alignment horizontal="center" vertical="center" wrapText="1"/>
      <protection hidden="1"/>
    </xf>
    <xf numFmtId="0" fontId="4" fillId="2" borderId="17" xfId="3" applyNumberFormat="1" applyFont="1" applyFill="1" applyBorder="1" applyAlignment="1" applyProtection="1">
      <alignment horizontal="center" vertical="center" wrapText="1"/>
      <protection hidden="1"/>
    </xf>
    <xf numFmtId="0" fontId="4" fillId="2" borderId="5" xfId="3" applyFont="1" applyFill="1" applyBorder="1" applyAlignment="1" applyProtection="1">
      <alignment horizontal="center" vertical="center" wrapText="1"/>
      <protection hidden="1"/>
    </xf>
    <xf numFmtId="0" fontId="4" fillId="2" borderId="6" xfId="3" applyFont="1" applyFill="1" applyBorder="1" applyAlignment="1" applyProtection="1">
      <alignment horizontal="center" vertical="center" wrapText="1"/>
      <protection hidden="1"/>
    </xf>
    <xf numFmtId="0" fontId="4" fillId="2" borderId="15" xfId="3" applyFont="1" applyFill="1" applyBorder="1" applyAlignment="1" applyProtection="1">
      <alignment horizontal="center" vertical="center" wrapText="1"/>
      <protection hidden="1"/>
    </xf>
    <xf numFmtId="0" fontId="4" fillId="2" borderId="16" xfId="3" applyFont="1" applyFill="1" applyBorder="1" applyAlignment="1" applyProtection="1">
      <alignment horizontal="center" vertical="center" wrapText="1"/>
      <protection hidden="1"/>
    </xf>
    <xf numFmtId="164" fontId="5" fillId="0" borderId="18" xfId="1" applyNumberFormat="1" applyFont="1" applyBorder="1" applyAlignment="1">
      <alignment horizontal="center" wrapText="1"/>
    </xf>
    <xf numFmtId="164" fontId="5" fillId="0" borderId="14" xfId="1" applyNumberFormat="1" applyFont="1" applyBorder="1" applyAlignment="1">
      <alignment horizontal="center" wrapText="1"/>
    </xf>
    <xf numFmtId="0" fontId="0" fillId="0" borderId="15" xfId="0" applyBorder="1" applyAlignment="1">
      <alignment vertical="center"/>
    </xf>
    <xf numFmtId="0" fontId="0" fillId="0" borderId="16" xfId="0" applyBorder="1" applyAlignment="1">
      <alignment vertical="center"/>
    </xf>
    <xf numFmtId="164" fontId="5" fillId="0" borderId="15" xfId="1" applyNumberFormat="1" applyFont="1" applyBorder="1" applyAlignment="1">
      <alignment horizontal="center" wrapText="1"/>
    </xf>
    <xf numFmtId="164" fontId="5" fillId="0" borderId="16" xfId="1" applyNumberFormat="1" applyFont="1" applyBorder="1" applyAlignment="1">
      <alignment horizontal="center" wrapText="1"/>
    </xf>
    <xf numFmtId="0" fontId="5" fillId="3" borderId="19" xfId="3" applyFont="1" applyFill="1" applyBorder="1" applyAlignment="1">
      <alignment horizontal="center" wrapText="1"/>
    </xf>
    <xf numFmtId="0" fontId="5" fillId="3" borderId="7" xfId="3" applyFont="1" applyFill="1" applyBorder="1" applyAlignment="1">
      <alignment horizontal="center" wrapText="1"/>
    </xf>
    <xf numFmtId="0" fontId="5" fillId="3" borderId="17" xfId="3" applyFont="1" applyFill="1" applyBorder="1" applyAlignment="1">
      <alignment horizontal="center" wrapText="1"/>
    </xf>
    <xf numFmtId="49" fontId="5" fillId="3" borderId="19" xfId="3" applyNumberFormat="1" applyFont="1" applyFill="1" applyBorder="1" applyAlignment="1">
      <alignment vertical="top" wrapText="1"/>
    </xf>
    <xf numFmtId="49" fontId="5" fillId="3" borderId="7" xfId="3" applyNumberFormat="1" applyFont="1" applyFill="1" applyBorder="1" applyAlignment="1">
      <alignment vertical="top" wrapText="1"/>
    </xf>
    <xf numFmtId="49" fontId="5" fillId="3" borderId="17" xfId="3" applyNumberFormat="1" applyFont="1" applyFill="1" applyBorder="1" applyAlignment="1">
      <alignment vertical="top" wrapText="1"/>
    </xf>
    <xf numFmtId="3" fontId="5" fillId="3" borderId="7" xfId="1" applyNumberFormat="1" applyFont="1" applyFill="1" applyBorder="1" applyAlignment="1">
      <alignment vertical="center" wrapText="1"/>
    </xf>
  </cellXfs>
  <cellStyles count="4">
    <cellStyle name="Komma" xfId="1" builtinId="3"/>
    <cellStyle name="Prozent" xfId="2" builtinId="5"/>
    <cellStyle name="Standard" xfId="0" builtinId="0"/>
    <cellStyle name="Standard_Risikomanagement Stand 03032007" xfId="3"/>
  </cellStyles>
  <dxfs count="0"/>
  <tableStyles count="0" defaultTableStyle="TableStyleMedium2"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1</xdr:row>
      <xdr:rowOff>0</xdr:rowOff>
    </xdr:from>
    <xdr:to>
      <xdr:col>0</xdr:col>
      <xdr:colOff>428625</xdr:colOff>
      <xdr:row>2</xdr:row>
      <xdr:rowOff>47625</xdr:rowOff>
    </xdr:to>
    <xdr:sp macro="" textlink="">
      <xdr:nvSpPr>
        <xdr:cNvPr id="2" name="Text Box 1080"/>
        <xdr:cNvSpPr txBox="1">
          <a:spLocks noChangeArrowheads="1"/>
        </xdr:cNvSpPr>
      </xdr:nvSpPr>
      <xdr:spPr bwMode="auto">
        <a:xfrm>
          <a:off x="333375" y="295275"/>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333375</xdr:colOff>
      <xdr:row>1</xdr:row>
      <xdr:rowOff>0</xdr:rowOff>
    </xdr:from>
    <xdr:to>
      <xdr:col>0</xdr:col>
      <xdr:colOff>428625</xdr:colOff>
      <xdr:row>2</xdr:row>
      <xdr:rowOff>47625</xdr:rowOff>
    </xdr:to>
    <xdr:sp macro="" textlink="">
      <xdr:nvSpPr>
        <xdr:cNvPr id="3" name="Text Box 1080"/>
        <xdr:cNvSpPr txBox="1">
          <a:spLocks noChangeArrowheads="1"/>
        </xdr:cNvSpPr>
      </xdr:nvSpPr>
      <xdr:spPr bwMode="auto">
        <a:xfrm>
          <a:off x="333375" y="295275"/>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333375</xdr:colOff>
      <xdr:row>24</xdr:row>
      <xdr:rowOff>0</xdr:rowOff>
    </xdr:from>
    <xdr:ext cx="95250" cy="247650"/>
    <xdr:sp macro="" textlink="">
      <xdr:nvSpPr>
        <xdr:cNvPr id="4" name="Text Box 1080"/>
        <xdr:cNvSpPr txBox="1">
          <a:spLocks noChangeArrowheads="1"/>
        </xdr:cNvSpPr>
      </xdr:nvSpPr>
      <xdr:spPr bwMode="auto">
        <a:xfrm>
          <a:off x="333375" y="4714875"/>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333375</xdr:colOff>
      <xdr:row>24</xdr:row>
      <xdr:rowOff>0</xdr:rowOff>
    </xdr:from>
    <xdr:ext cx="95250" cy="247650"/>
    <xdr:sp macro="" textlink="">
      <xdr:nvSpPr>
        <xdr:cNvPr id="5" name="Text Box 1080"/>
        <xdr:cNvSpPr txBox="1">
          <a:spLocks noChangeArrowheads="1"/>
        </xdr:cNvSpPr>
      </xdr:nvSpPr>
      <xdr:spPr bwMode="auto">
        <a:xfrm>
          <a:off x="333375" y="4714875"/>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333375</xdr:colOff>
      <xdr:row>1</xdr:row>
      <xdr:rowOff>0</xdr:rowOff>
    </xdr:from>
    <xdr:to>
      <xdr:col>0</xdr:col>
      <xdr:colOff>428625</xdr:colOff>
      <xdr:row>2</xdr:row>
      <xdr:rowOff>47625</xdr:rowOff>
    </xdr:to>
    <xdr:sp macro="" textlink="">
      <xdr:nvSpPr>
        <xdr:cNvPr id="2" name="Text Box 1080"/>
        <xdr:cNvSpPr txBox="1">
          <a:spLocks noChangeArrowheads="1"/>
        </xdr:cNvSpPr>
      </xdr:nvSpPr>
      <xdr:spPr bwMode="auto">
        <a:xfrm>
          <a:off x="333375" y="1190625"/>
          <a:ext cx="952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333375</xdr:colOff>
      <xdr:row>1</xdr:row>
      <xdr:rowOff>0</xdr:rowOff>
    </xdr:from>
    <xdr:to>
      <xdr:col>0</xdr:col>
      <xdr:colOff>428625</xdr:colOff>
      <xdr:row>2</xdr:row>
      <xdr:rowOff>47625</xdr:rowOff>
    </xdr:to>
    <xdr:sp macro="" textlink="">
      <xdr:nvSpPr>
        <xdr:cNvPr id="3" name="Text Box 1080"/>
        <xdr:cNvSpPr txBox="1">
          <a:spLocks noChangeArrowheads="1"/>
        </xdr:cNvSpPr>
      </xdr:nvSpPr>
      <xdr:spPr bwMode="auto">
        <a:xfrm>
          <a:off x="333375" y="1190625"/>
          <a:ext cx="952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333375</xdr:colOff>
      <xdr:row>24</xdr:row>
      <xdr:rowOff>0</xdr:rowOff>
    </xdr:from>
    <xdr:ext cx="95250" cy="247650"/>
    <xdr:sp macro="" textlink="">
      <xdr:nvSpPr>
        <xdr:cNvPr id="4" name="Text Box 1080"/>
        <xdr:cNvSpPr txBox="1">
          <a:spLocks noChangeArrowheads="1"/>
        </xdr:cNvSpPr>
      </xdr:nvSpPr>
      <xdr:spPr bwMode="auto">
        <a:xfrm>
          <a:off x="333375" y="190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333375</xdr:colOff>
      <xdr:row>24</xdr:row>
      <xdr:rowOff>0</xdr:rowOff>
    </xdr:from>
    <xdr:ext cx="95250" cy="247650"/>
    <xdr:sp macro="" textlink="">
      <xdr:nvSpPr>
        <xdr:cNvPr id="5" name="Text Box 1080"/>
        <xdr:cNvSpPr txBox="1">
          <a:spLocks noChangeArrowheads="1"/>
        </xdr:cNvSpPr>
      </xdr:nvSpPr>
      <xdr:spPr bwMode="auto">
        <a:xfrm>
          <a:off x="333375" y="190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333375</xdr:colOff>
      <xdr:row>1</xdr:row>
      <xdr:rowOff>0</xdr:rowOff>
    </xdr:from>
    <xdr:to>
      <xdr:col>0</xdr:col>
      <xdr:colOff>428625</xdr:colOff>
      <xdr:row>2</xdr:row>
      <xdr:rowOff>47625</xdr:rowOff>
    </xdr:to>
    <xdr:sp macro="" textlink="">
      <xdr:nvSpPr>
        <xdr:cNvPr id="2" name="Text Box 1080"/>
        <xdr:cNvSpPr txBox="1">
          <a:spLocks noChangeArrowheads="1"/>
        </xdr:cNvSpPr>
      </xdr:nvSpPr>
      <xdr:spPr bwMode="auto">
        <a:xfrm>
          <a:off x="333375" y="295275"/>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333375</xdr:colOff>
      <xdr:row>1</xdr:row>
      <xdr:rowOff>0</xdr:rowOff>
    </xdr:from>
    <xdr:to>
      <xdr:col>0</xdr:col>
      <xdr:colOff>428625</xdr:colOff>
      <xdr:row>2</xdr:row>
      <xdr:rowOff>47625</xdr:rowOff>
    </xdr:to>
    <xdr:sp macro="" textlink="">
      <xdr:nvSpPr>
        <xdr:cNvPr id="3" name="Text Box 1080"/>
        <xdr:cNvSpPr txBox="1">
          <a:spLocks noChangeArrowheads="1"/>
        </xdr:cNvSpPr>
      </xdr:nvSpPr>
      <xdr:spPr bwMode="auto">
        <a:xfrm>
          <a:off x="333375" y="295275"/>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333375</xdr:colOff>
      <xdr:row>24</xdr:row>
      <xdr:rowOff>0</xdr:rowOff>
    </xdr:from>
    <xdr:ext cx="95250" cy="247650"/>
    <xdr:sp macro="" textlink="">
      <xdr:nvSpPr>
        <xdr:cNvPr id="4" name="Text Box 1080"/>
        <xdr:cNvSpPr txBox="1">
          <a:spLocks noChangeArrowheads="1"/>
        </xdr:cNvSpPr>
      </xdr:nvSpPr>
      <xdr:spPr bwMode="auto">
        <a:xfrm>
          <a:off x="333375" y="4714875"/>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333375</xdr:colOff>
      <xdr:row>24</xdr:row>
      <xdr:rowOff>0</xdr:rowOff>
    </xdr:from>
    <xdr:ext cx="95250" cy="247650"/>
    <xdr:sp macro="" textlink="">
      <xdr:nvSpPr>
        <xdr:cNvPr id="5" name="Text Box 1080"/>
        <xdr:cNvSpPr txBox="1">
          <a:spLocks noChangeArrowheads="1"/>
        </xdr:cNvSpPr>
      </xdr:nvSpPr>
      <xdr:spPr bwMode="auto">
        <a:xfrm>
          <a:off x="333375" y="4714875"/>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0"/>
  <sheetViews>
    <sheetView tabSelected="1" zoomScaleNormal="100" workbookViewId="0">
      <selection activeCell="D73" sqref="D73"/>
    </sheetView>
  </sheetViews>
  <sheetFormatPr baseColWidth="10" defaultRowHeight="15" x14ac:dyDescent="0.3"/>
  <cols>
    <col min="1" max="2" width="9.5703125" customWidth="1"/>
    <col min="3" max="3" width="9.140625" customWidth="1"/>
    <col min="4" max="5" width="7.5703125" customWidth="1"/>
    <col min="6" max="6" width="5.7109375" customWidth="1"/>
    <col min="7" max="7" width="10.7109375" customWidth="1"/>
    <col min="8" max="8" width="10.7109375" bestFit="1" customWidth="1"/>
    <col min="9" max="10" width="14.7109375" customWidth="1"/>
    <col min="11" max="11" width="30.85546875" customWidth="1"/>
  </cols>
  <sheetData>
    <row r="1" spans="1:11" ht="23.25" x14ac:dyDescent="0.35">
      <c r="A1" s="21" t="s">
        <v>13</v>
      </c>
    </row>
    <row r="2" spans="1:11" ht="15.75" thickBot="1" x14ac:dyDescent="0.35"/>
    <row r="3" spans="1:11" s="1" customFormat="1" ht="47.25" customHeight="1" thickBot="1" x14ac:dyDescent="0.35">
      <c r="A3" s="72" t="s">
        <v>18</v>
      </c>
      <c r="B3" s="73"/>
      <c r="C3" s="34" t="s">
        <v>42</v>
      </c>
      <c r="D3" s="74" t="s">
        <v>0</v>
      </c>
      <c r="E3" s="75"/>
      <c r="F3" s="74" t="s">
        <v>1</v>
      </c>
      <c r="G3" s="75"/>
      <c r="H3" s="22" t="s">
        <v>8</v>
      </c>
      <c r="I3" s="22" t="s">
        <v>6</v>
      </c>
      <c r="J3" s="22" t="s">
        <v>7</v>
      </c>
      <c r="K3" s="22" t="s">
        <v>21</v>
      </c>
    </row>
    <row r="4" spans="1:11" s="1" customFormat="1" ht="7.5" customHeight="1" x14ac:dyDescent="0.3">
      <c r="A4" s="76" t="s">
        <v>3</v>
      </c>
      <c r="B4" s="77"/>
      <c r="C4" s="38"/>
      <c r="D4" s="42"/>
      <c r="E4" s="42"/>
      <c r="F4" s="61"/>
      <c r="G4" s="62"/>
      <c r="H4" s="41"/>
      <c r="I4" s="41"/>
      <c r="J4" s="43"/>
      <c r="K4" s="105" t="s">
        <v>24</v>
      </c>
    </row>
    <row r="5" spans="1:11" s="1" customFormat="1" ht="15" customHeight="1" x14ac:dyDescent="0.3">
      <c r="A5" s="78"/>
      <c r="B5" s="79"/>
      <c r="C5" s="33">
        <v>2</v>
      </c>
      <c r="D5" s="5">
        <v>0.01</v>
      </c>
      <c r="E5" s="5">
        <v>0.03</v>
      </c>
      <c r="F5" s="82">
        <v>8486310.5999999996</v>
      </c>
      <c r="G5" s="83"/>
      <c r="H5" s="25">
        <v>0.03</v>
      </c>
      <c r="I5" s="13">
        <f>F5*H5</f>
        <v>254589.31799999997</v>
      </c>
      <c r="J5" s="14">
        <f>ROUND((I5/1000),0)*1000</f>
        <v>255000</v>
      </c>
      <c r="K5" s="106"/>
    </row>
    <row r="6" spans="1:11" s="1" customFormat="1" ht="9" customHeight="1" thickBot="1" x14ac:dyDescent="0.35">
      <c r="A6" s="80"/>
      <c r="B6" s="81"/>
      <c r="C6" s="40"/>
      <c r="D6" s="6"/>
      <c r="E6" s="6"/>
      <c r="F6" s="57"/>
      <c r="G6" s="58"/>
      <c r="H6" s="7"/>
      <c r="I6" s="15"/>
      <c r="J6" s="16"/>
      <c r="K6" s="106"/>
    </row>
    <row r="7" spans="1:11" s="1" customFormat="1" ht="6" customHeight="1" x14ac:dyDescent="0.3">
      <c r="A7" s="76" t="s">
        <v>2</v>
      </c>
      <c r="B7" s="77"/>
      <c r="C7" s="39"/>
      <c r="D7" s="8"/>
      <c r="E7" s="8"/>
      <c r="F7" s="99"/>
      <c r="G7" s="100"/>
      <c r="H7" s="9"/>
      <c r="I7" s="17"/>
      <c r="J7" s="18"/>
      <c r="K7" s="106"/>
    </row>
    <row r="8" spans="1:11" s="1" customFormat="1" x14ac:dyDescent="0.3">
      <c r="A8" s="78"/>
      <c r="B8" s="79"/>
      <c r="C8" s="33">
        <v>4</v>
      </c>
      <c r="D8" s="5">
        <v>0.01</v>
      </c>
      <c r="E8" s="5">
        <v>0.03</v>
      </c>
      <c r="F8" s="82">
        <v>5814675.21</v>
      </c>
      <c r="G8" s="83"/>
      <c r="H8" s="25">
        <v>0.03</v>
      </c>
      <c r="I8" s="13">
        <f>F8*H8</f>
        <v>174440.25629999998</v>
      </c>
      <c r="J8" s="14">
        <f>ROUND((I8/1000),0)*1000</f>
        <v>174000</v>
      </c>
      <c r="K8" s="106"/>
    </row>
    <row r="9" spans="1:11" s="1" customFormat="1" ht="4.5" customHeight="1" thickBot="1" x14ac:dyDescent="0.35">
      <c r="A9" s="80"/>
      <c r="B9" s="81"/>
      <c r="C9" s="40"/>
      <c r="D9" s="6"/>
      <c r="E9" s="6"/>
      <c r="F9" s="57"/>
      <c r="G9" s="58"/>
      <c r="H9" s="7"/>
      <c r="I9" s="15"/>
      <c r="J9" s="16"/>
      <c r="K9" s="106"/>
    </row>
    <row r="10" spans="1:11" s="1" customFormat="1" ht="6" customHeight="1" x14ac:dyDescent="0.3">
      <c r="A10" s="76" t="s">
        <v>5</v>
      </c>
      <c r="B10" s="77"/>
      <c r="C10" s="39"/>
      <c r="D10" s="8"/>
      <c r="E10" s="8"/>
      <c r="F10" s="99"/>
      <c r="G10" s="100"/>
      <c r="H10" s="9"/>
      <c r="I10" s="17"/>
      <c r="J10" s="18"/>
      <c r="K10" s="106"/>
    </row>
    <row r="11" spans="1:11" s="1" customFormat="1" ht="15" customHeight="1" x14ac:dyDescent="0.3">
      <c r="A11" s="78" t="s">
        <v>3</v>
      </c>
      <c r="B11" s="79"/>
      <c r="C11" s="33">
        <v>40</v>
      </c>
      <c r="D11" s="5">
        <v>0.01</v>
      </c>
      <c r="E11" s="5">
        <v>0.05</v>
      </c>
      <c r="F11" s="82">
        <v>2701965.15</v>
      </c>
      <c r="G11" s="83"/>
      <c r="H11" s="25">
        <v>0.05</v>
      </c>
      <c r="I11" s="13">
        <f>F11*H11</f>
        <v>135098.25750000001</v>
      </c>
      <c r="J11" s="14">
        <f>ROUND((I11/1000),0)*1000</f>
        <v>135000</v>
      </c>
      <c r="K11" s="106"/>
    </row>
    <row r="12" spans="1:11" s="1" customFormat="1" ht="4.5" customHeight="1" thickBot="1" x14ac:dyDescent="0.35">
      <c r="A12" s="101"/>
      <c r="B12" s="102"/>
      <c r="C12" s="48"/>
      <c r="D12" s="45"/>
      <c r="E12" s="45"/>
      <c r="F12" s="103"/>
      <c r="G12" s="104"/>
      <c r="H12" s="44"/>
      <c r="I12" s="49"/>
      <c r="J12" s="50"/>
      <c r="K12" s="106"/>
    </row>
    <row r="13" spans="1:11" s="1" customFormat="1" ht="9" customHeight="1" thickBot="1" x14ac:dyDescent="0.35">
      <c r="A13" s="10"/>
      <c r="B13" s="10"/>
      <c r="C13" s="10"/>
      <c r="D13" s="10"/>
      <c r="E13" s="10"/>
      <c r="F13" s="10"/>
      <c r="G13" s="10"/>
      <c r="K13" s="106"/>
    </row>
    <row r="14" spans="1:11" s="1" customFormat="1" ht="19.5" customHeight="1" thickBot="1" x14ac:dyDescent="0.35">
      <c r="A14" s="11"/>
      <c r="B14" s="12"/>
      <c r="C14" s="12"/>
      <c r="D14" s="12"/>
      <c r="E14" s="12"/>
      <c r="F14" s="12"/>
      <c r="G14" s="10"/>
      <c r="H14" s="74" t="s">
        <v>4</v>
      </c>
      <c r="I14" s="75"/>
      <c r="J14" s="37">
        <v>140000</v>
      </c>
      <c r="K14" s="107"/>
    </row>
    <row r="15" spans="1:11" ht="35.25" customHeight="1" x14ac:dyDescent="0.3"/>
    <row r="16" spans="1:11" s="20" customFormat="1" ht="18" x14ac:dyDescent="0.35">
      <c r="A16" s="20" t="s">
        <v>10</v>
      </c>
    </row>
    <row r="17" spans="1:12" ht="9" customHeight="1" thickBot="1" x14ac:dyDescent="0.4">
      <c r="K17" s="20"/>
    </row>
    <row r="18" spans="1:12" s="1" customFormat="1" ht="19.5" customHeight="1" thickBot="1" x14ac:dyDescent="0.35">
      <c r="A18" s="84" t="s">
        <v>9</v>
      </c>
      <c r="B18" s="85"/>
      <c r="C18" s="85"/>
      <c r="D18" s="85"/>
      <c r="E18" s="85"/>
      <c r="F18" s="86"/>
      <c r="G18" s="27">
        <v>0.75</v>
      </c>
      <c r="H18" s="74" t="s">
        <v>10</v>
      </c>
      <c r="I18" s="75"/>
      <c r="J18" s="19">
        <f>J14*G18</f>
        <v>105000</v>
      </c>
    </row>
    <row r="19" spans="1:12" ht="21" customHeight="1" x14ac:dyDescent="0.3">
      <c r="L19" s="1"/>
    </row>
    <row r="20" spans="1:12" s="20" customFormat="1" ht="18" x14ac:dyDescent="0.35">
      <c r="A20" s="20" t="s">
        <v>12</v>
      </c>
      <c r="L20" s="1"/>
    </row>
    <row r="21" spans="1:12" ht="9" customHeight="1" thickBot="1" x14ac:dyDescent="0.35">
      <c r="L21" s="1"/>
    </row>
    <row r="22" spans="1:12" s="1" customFormat="1" ht="19.5" customHeight="1" thickBot="1" x14ac:dyDescent="0.35">
      <c r="A22" s="84" t="s">
        <v>11</v>
      </c>
      <c r="B22" s="85"/>
      <c r="C22" s="85"/>
      <c r="D22" s="85"/>
      <c r="E22" s="85"/>
      <c r="F22" s="86"/>
      <c r="G22" s="27">
        <v>0.05</v>
      </c>
      <c r="H22" s="74" t="s">
        <v>15</v>
      </c>
      <c r="I22" s="75"/>
      <c r="J22" s="19">
        <f>J14*G22</f>
        <v>7000</v>
      </c>
    </row>
    <row r="23" spans="1:12" ht="21" customHeight="1" x14ac:dyDescent="0.3"/>
    <row r="24" spans="1:12" s="20" customFormat="1" ht="18" x14ac:dyDescent="0.35">
      <c r="A24" s="20" t="s">
        <v>16</v>
      </c>
    </row>
    <row r="25" spans="1:12" ht="9" customHeight="1" thickBot="1" x14ac:dyDescent="0.35"/>
    <row r="26" spans="1:12" s="1" customFormat="1" ht="32.25" customHeight="1" x14ac:dyDescent="0.3">
      <c r="A26" s="89" t="s">
        <v>20</v>
      </c>
      <c r="B26" s="90"/>
      <c r="C26" s="93" t="s">
        <v>19</v>
      </c>
      <c r="D26" s="95" t="s">
        <v>0</v>
      </c>
      <c r="E26" s="96"/>
      <c r="F26" s="95" t="s">
        <v>1</v>
      </c>
      <c r="G26" s="96"/>
      <c r="H26" s="87" t="s">
        <v>8</v>
      </c>
      <c r="I26" s="87" t="s">
        <v>17</v>
      </c>
      <c r="J26" s="30" t="s">
        <v>10</v>
      </c>
    </row>
    <row r="27" spans="1:12" s="1" customFormat="1" ht="16.5" customHeight="1" thickBot="1" x14ac:dyDescent="0.35">
      <c r="A27" s="91"/>
      <c r="B27" s="92"/>
      <c r="C27" s="94"/>
      <c r="D27" s="97"/>
      <c r="E27" s="98"/>
      <c r="F27" s="97"/>
      <c r="G27" s="98"/>
      <c r="H27" s="88"/>
      <c r="I27" s="88"/>
      <c r="J27" s="24">
        <f>G18</f>
        <v>0.75</v>
      </c>
    </row>
    <row r="28" spans="1:12" s="1" customFormat="1" ht="7.5" customHeight="1" x14ac:dyDescent="0.3">
      <c r="A28" s="59"/>
      <c r="B28" s="60"/>
      <c r="C28" s="41"/>
      <c r="D28" s="42"/>
      <c r="E28" s="42"/>
      <c r="F28" s="61"/>
      <c r="G28" s="62"/>
      <c r="H28" s="41"/>
      <c r="I28" s="41"/>
      <c r="J28" s="43"/>
      <c r="K28" s="108" t="s">
        <v>25</v>
      </c>
    </row>
    <row r="29" spans="1:12" s="1" customFormat="1" ht="15" customHeight="1" x14ac:dyDescent="0.3">
      <c r="A29" s="68" t="s">
        <v>22</v>
      </c>
      <c r="B29" s="69"/>
      <c r="C29" s="64" t="s">
        <v>34</v>
      </c>
      <c r="D29" s="65">
        <v>0.03</v>
      </c>
      <c r="E29" s="65">
        <v>0.1</v>
      </c>
      <c r="F29" s="66">
        <v>185292</v>
      </c>
      <c r="G29" s="67"/>
      <c r="H29" s="52">
        <v>0.05</v>
      </c>
      <c r="I29" s="71">
        <f>ROUND(SUM(F29*H29)/1000,0)*1000</f>
        <v>9000</v>
      </c>
      <c r="J29" s="71">
        <f>SUM(ROUND((I29/1000),0)*1000)*G$18</f>
        <v>6750</v>
      </c>
      <c r="K29" s="109"/>
    </row>
    <row r="30" spans="1:12" s="1" customFormat="1" ht="15" customHeight="1" x14ac:dyDescent="0.3">
      <c r="A30" s="53"/>
      <c r="B30" s="54"/>
      <c r="C30" s="64"/>
      <c r="D30" s="65"/>
      <c r="E30" s="65"/>
      <c r="F30" s="66"/>
      <c r="G30" s="67"/>
      <c r="H30" s="52"/>
      <c r="I30" s="71"/>
      <c r="J30" s="71"/>
      <c r="K30" s="109"/>
    </row>
    <row r="31" spans="1:12" s="1" customFormat="1" ht="9" customHeight="1" thickBot="1" x14ac:dyDescent="0.35">
      <c r="A31" s="55"/>
      <c r="B31" s="56"/>
      <c r="C31" s="35"/>
      <c r="D31" s="6"/>
      <c r="E31" s="6"/>
      <c r="F31" s="57"/>
      <c r="G31" s="58"/>
      <c r="H31" s="7"/>
      <c r="I31" s="15"/>
      <c r="J31" s="16"/>
      <c r="K31" s="110"/>
    </row>
    <row r="32" spans="1:12" s="1" customFormat="1" ht="7.5" customHeight="1" x14ac:dyDescent="0.3">
      <c r="A32" s="59"/>
      <c r="B32" s="60"/>
      <c r="C32" s="36"/>
      <c r="D32" s="2"/>
      <c r="E32" s="2"/>
      <c r="F32" s="61"/>
      <c r="G32" s="62"/>
      <c r="H32" s="3"/>
      <c r="I32" s="3"/>
      <c r="J32" s="4"/>
      <c r="K32" s="108" t="s">
        <v>33</v>
      </c>
    </row>
    <row r="33" spans="1:11" s="1" customFormat="1" ht="15" customHeight="1" x14ac:dyDescent="0.3">
      <c r="A33" s="68" t="s">
        <v>32</v>
      </c>
      <c r="B33" s="69"/>
      <c r="C33" s="64" t="s">
        <v>35</v>
      </c>
      <c r="D33" s="65">
        <v>0.03</v>
      </c>
      <c r="E33" s="65">
        <v>0.1</v>
      </c>
      <c r="F33" s="66">
        <v>366492</v>
      </c>
      <c r="G33" s="67"/>
      <c r="H33" s="52">
        <v>0.05</v>
      </c>
      <c r="I33" s="71">
        <f>ROUND(SUM(F33*H33)/1000,0)*1000</f>
        <v>18000</v>
      </c>
      <c r="J33" s="71">
        <f>SUM(ROUND((I33/1000),0)*1000)*G$18</f>
        <v>13500</v>
      </c>
      <c r="K33" s="109"/>
    </row>
    <row r="34" spans="1:11" s="1" customFormat="1" ht="15" customHeight="1" x14ac:dyDescent="0.3">
      <c r="A34" s="53"/>
      <c r="B34" s="54"/>
      <c r="C34" s="64"/>
      <c r="D34" s="65"/>
      <c r="E34" s="65"/>
      <c r="F34" s="66"/>
      <c r="G34" s="67"/>
      <c r="H34" s="52"/>
      <c r="I34" s="71"/>
      <c r="J34" s="71"/>
      <c r="K34" s="109"/>
    </row>
    <row r="35" spans="1:11" s="1" customFormat="1" ht="9" customHeight="1" thickBot="1" x14ac:dyDescent="0.35">
      <c r="A35" s="55"/>
      <c r="B35" s="56"/>
      <c r="C35" s="35"/>
      <c r="D35" s="6"/>
      <c r="E35" s="6"/>
      <c r="F35" s="57"/>
      <c r="G35" s="58"/>
      <c r="H35" s="7"/>
      <c r="I35" s="15"/>
      <c r="J35" s="16"/>
      <c r="K35" s="110"/>
    </row>
    <row r="36" spans="1:11" s="1" customFormat="1" ht="7.5" customHeight="1" x14ac:dyDescent="0.3">
      <c r="A36" s="59"/>
      <c r="B36" s="60"/>
      <c r="C36" s="36"/>
      <c r="D36" s="2"/>
      <c r="E36" s="2"/>
      <c r="F36" s="61"/>
      <c r="G36" s="62"/>
      <c r="H36" s="3"/>
      <c r="I36" s="3"/>
      <c r="J36" s="4"/>
      <c r="K36" s="108" t="s">
        <v>26</v>
      </c>
    </row>
    <row r="37" spans="1:11" s="1" customFormat="1" ht="15" customHeight="1" x14ac:dyDescent="0.3">
      <c r="A37" s="68" t="s">
        <v>23</v>
      </c>
      <c r="B37" s="69"/>
      <c r="C37" s="64" t="s">
        <v>36</v>
      </c>
      <c r="D37" s="65">
        <v>0.03</v>
      </c>
      <c r="E37" s="65">
        <v>0.1</v>
      </c>
      <c r="F37" s="66">
        <v>168349</v>
      </c>
      <c r="G37" s="67"/>
      <c r="H37" s="52">
        <v>0.1</v>
      </c>
      <c r="I37" s="71">
        <f>ROUND(SUM(F37*H37)/1000,0)*1000</f>
        <v>17000</v>
      </c>
      <c r="J37" s="71">
        <f>SUM(ROUND((I37/1000),0)*1000)*G$18</f>
        <v>12750</v>
      </c>
      <c r="K37" s="109"/>
    </row>
    <row r="38" spans="1:11" s="1" customFormat="1" ht="15" customHeight="1" x14ac:dyDescent="0.3">
      <c r="A38" s="53"/>
      <c r="B38" s="54"/>
      <c r="C38" s="64"/>
      <c r="D38" s="65"/>
      <c r="E38" s="65"/>
      <c r="F38" s="66"/>
      <c r="G38" s="67"/>
      <c r="H38" s="52"/>
      <c r="I38" s="71"/>
      <c r="J38" s="71"/>
      <c r="K38" s="109"/>
    </row>
    <row r="39" spans="1:11" s="1" customFormat="1" ht="9" customHeight="1" thickBot="1" x14ac:dyDescent="0.35">
      <c r="A39" s="55"/>
      <c r="B39" s="56"/>
      <c r="C39" s="35"/>
      <c r="D39" s="6"/>
      <c r="E39" s="6"/>
      <c r="F39" s="57"/>
      <c r="G39" s="58"/>
      <c r="H39" s="7"/>
      <c r="I39" s="15"/>
      <c r="J39" s="16"/>
      <c r="K39" s="110"/>
    </row>
    <row r="40" spans="1:11" s="1" customFormat="1" ht="7.5" customHeight="1" x14ac:dyDescent="0.3">
      <c r="A40" s="59"/>
      <c r="B40" s="60"/>
      <c r="C40" s="36"/>
      <c r="D40" s="2"/>
      <c r="E40" s="2"/>
      <c r="F40" s="61"/>
      <c r="G40" s="62"/>
      <c r="H40" s="3"/>
      <c r="I40" s="3"/>
      <c r="J40" s="4"/>
      <c r="K40" s="108"/>
    </row>
    <row r="41" spans="1:11" s="1" customFormat="1" ht="15" customHeight="1" x14ac:dyDescent="0.3">
      <c r="A41" s="68"/>
      <c r="B41" s="69"/>
      <c r="C41" s="64"/>
      <c r="D41" s="65">
        <v>0.03</v>
      </c>
      <c r="E41" s="65">
        <v>0.1</v>
      </c>
      <c r="F41" s="66"/>
      <c r="G41" s="67"/>
      <c r="H41" s="52">
        <v>0.03</v>
      </c>
      <c r="I41" s="71">
        <f>ROUND(SUM(F41*H41)/1000,0)*1000</f>
        <v>0</v>
      </c>
      <c r="J41" s="71">
        <f>SUM(ROUND((I41/1000),0)*1000)*G$18</f>
        <v>0</v>
      </c>
      <c r="K41" s="109"/>
    </row>
    <row r="42" spans="1:11" s="1" customFormat="1" ht="15" customHeight="1" x14ac:dyDescent="0.3">
      <c r="A42" s="53"/>
      <c r="B42" s="54"/>
      <c r="C42" s="64"/>
      <c r="D42" s="65"/>
      <c r="E42" s="65"/>
      <c r="F42" s="66"/>
      <c r="G42" s="67"/>
      <c r="H42" s="52"/>
      <c r="I42" s="71"/>
      <c r="J42" s="71"/>
      <c r="K42" s="109"/>
    </row>
    <row r="43" spans="1:11" s="1" customFormat="1" ht="9" customHeight="1" thickBot="1" x14ac:dyDescent="0.35">
      <c r="A43" s="55"/>
      <c r="B43" s="56"/>
      <c r="C43" s="35"/>
      <c r="D43" s="6"/>
      <c r="E43" s="6"/>
      <c r="F43" s="57"/>
      <c r="G43" s="58"/>
      <c r="H43" s="7"/>
      <c r="I43" s="15"/>
      <c r="J43" s="16"/>
      <c r="K43" s="110"/>
    </row>
    <row r="44" spans="1:11" s="1" customFormat="1" ht="7.5" customHeight="1" x14ac:dyDescent="0.3">
      <c r="A44" s="59"/>
      <c r="B44" s="60"/>
      <c r="C44" s="36"/>
      <c r="D44" s="2"/>
      <c r="E44" s="2"/>
      <c r="F44" s="61"/>
      <c r="G44" s="62"/>
      <c r="H44" s="3"/>
      <c r="I44" s="3"/>
      <c r="J44" s="4"/>
      <c r="K44" s="108"/>
    </row>
    <row r="45" spans="1:11" s="1" customFormat="1" ht="15" customHeight="1" x14ac:dyDescent="0.3">
      <c r="A45" s="68"/>
      <c r="B45" s="69"/>
      <c r="C45" s="64"/>
      <c r="D45" s="65">
        <v>0.03</v>
      </c>
      <c r="E45" s="65">
        <v>0.1</v>
      </c>
      <c r="F45" s="66"/>
      <c r="G45" s="67"/>
      <c r="H45" s="52">
        <v>0.03</v>
      </c>
      <c r="I45" s="71">
        <f>ROUND(SUM(F45*H45)/1000,0)*1000</f>
        <v>0</v>
      </c>
      <c r="J45" s="71">
        <f>SUM(ROUND((I45/1000),0)*1000)*G$18</f>
        <v>0</v>
      </c>
      <c r="K45" s="109"/>
    </row>
    <row r="46" spans="1:11" s="1" customFormat="1" ht="15" customHeight="1" x14ac:dyDescent="0.3">
      <c r="A46" s="53"/>
      <c r="B46" s="54"/>
      <c r="C46" s="64"/>
      <c r="D46" s="65"/>
      <c r="E46" s="65"/>
      <c r="F46" s="66"/>
      <c r="G46" s="67"/>
      <c r="H46" s="52"/>
      <c r="I46" s="71"/>
      <c r="J46" s="71"/>
      <c r="K46" s="109"/>
    </row>
    <row r="47" spans="1:11" s="1" customFormat="1" ht="9" customHeight="1" thickBot="1" x14ac:dyDescent="0.35">
      <c r="A47" s="55"/>
      <c r="B47" s="56"/>
      <c r="C47" s="35"/>
      <c r="D47" s="6"/>
      <c r="E47" s="6"/>
      <c r="F47" s="57"/>
      <c r="G47" s="58"/>
      <c r="H47" s="7"/>
      <c r="I47" s="15"/>
      <c r="J47" s="16"/>
      <c r="K47" s="110"/>
    </row>
    <row r="48" spans="1:11" s="1" customFormat="1" ht="7.5" customHeight="1" x14ac:dyDescent="0.3">
      <c r="A48" s="59"/>
      <c r="B48" s="60"/>
      <c r="C48" s="36"/>
      <c r="D48" s="2"/>
      <c r="E48" s="2"/>
      <c r="F48" s="61"/>
      <c r="G48" s="62"/>
      <c r="H48" s="3"/>
      <c r="I48" s="3"/>
      <c r="J48" s="4"/>
      <c r="K48" s="108"/>
    </row>
    <row r="49" spans="1:11" s="1" customFormat="1" ht="15" customHeight="1" x14ac:dyDescent="0.3">
      <c r="A49" s="68"/>
      <c r="B49" s="69"/>
      <c r="C49" s="64"/>
      <c r="D49" s="65">
        <v>0.03</v>
      </c>
      <c r="E49" s="65">
        <v>0.1</v>
      </c>
      <c r="F49" s="66"/>
      <c r="G49" s="67"/>
      <c r="H49" s="52">
        <v>0.03</v>
      </c>
      <c r="I49" s="71">
        <f>ROUND(SUM(F49*H49)/1000,0)*1000</f>
        <v>0</v>
      </c>
      <c r="J49" s="71">
        <f>SUM(ROUND((I49/1000),0)*1000)*G$18</f>
        <v>0</v>
      </c>
      <c r="K49" s="109"/>
    </row>
    <row r="50" spans="1:11" s="1" customFormat="1" ht="15" customHeight="1" x14ac:dyDescent="0.3">
      <c r="A50" s="53"/>
      <c r="B50" s="54"/>
      <c r="C50" s="64"/>
      <c r="D50" s="65"/>
      <c r="E50" s="65"/>
      <c r="F50" s="66"/>
      <c r="G50" s="67"/>
      <c r="H50" s="52"/>
      <c r="I50" s="71"/>
      <c r="J50" s="71"/>
      <c r="K50" s="109"/>
    </row>
    <row r="51" spans="1:11" s="1" customFormat="1" ht="9" customHeight="1" thickBot="1" x14ac:dyDescent="0.35">
      <c r="A51" s="55"/>
      <c r="B51" s="56"/>
      <c r="C51" s="44"/>
      <c r="D51" s="45"/>
      <c r="E51" s="45"/>
      <c r="F51" s="103"/>
      <c r="G51" s="104"/>
      <c r="H51" s="44"/>
      <c r="I51" s="46"/>
      <c r="J51" s="47"/>
      <c r="K51" s="110"/>
    </row>
    <row r="53" spans="1:11" x14ac:dyDescent="0.3">
      <c r="A53" s="29" t="s">
        <v>14</v>
      </c>
      <c r="B53" s="28"/>
      <c r="C53" s="28"/>
    </row>
    <row r="55" spans="1:11" x14ac:dyDescent="0.3">
      <c r="A55" s="51" t="s">
        <v>37</v>
      </c>
    </row>
    <row r="57" spans="1:11" ht="21" customHeight="1" x14ac:dyDescent="0.3">
      <c r="A57" s="63" t="s">
        <v>27</v>
      </c>
      <c r="B57" s="70" t="s">
        <v>40</v>
      </c>
      <c r="C57" s="70"/>
      <c r="D57" s="70"/>
      <c r="E57" s="70"/>
      <c r="F57" s="70"/>
      <c r="G57" s="70"/>
      <c r="H57" s="70"/>
      <c r="I57" s="70"/>
      <c r="J57" s="70"/>
      <c r="K57" s="70"/>
    </row>
    <row r="58" spans="1:11" ht="21" customHeight="1" x14ac:dyDescent="0.3">
      <c r="A58" s="63"/>
      <c r="B58" s="70"/>
      <c r="C58" s="70"/>
      <c r="D58" s="70"/>
      <c r="E58" s="70"/>
      <c r="F58" s="70"/>
      <c r="G58" s="70"/>
      <c r="H58" s="70"/>
      <c r="I58" s="70"/>
      <c r="J58" s="70"/>
      <c r="K58" s="70"/>
    </row>
    <row r="60" spans="1:11" ht="21" customHeight="1" x14ac:dyDescent="0.3">
      <c r="A60" s="63" t="s">
        <v>28</v>
      </c>
      <c r="B60" s="70" t="s">
        <v>38</v>
      </c>
      <c r="C60" s="70"/>
      <c r="D60" s="70"/>
      <c r="E60" s="70"/>
      <c r="F60" s="70"/>
      <c r="G60" s="70"/>
      <c r="H60" s="70"/>
      <c r="I60" s="70"/>
      <c r="J60" s="70"/>
      <c r="K60" s="70"/>
    </row>
    <row r="61" spans="1:11" ht="21" customHeight="1" x14ac:dyDescent="0.3">
      <c r="A61" s="63"/>
      <c r="B61" s="70"/>
      <c r="C61" s="70"/>
      <c r="D61" s="70"/>
      <c r="E61" s="70"/>
      <c r="F61" s="70"/>
      <c r="G61" s="70"/>
      <c r="H61" s="70"/>
      <c r="I61" s="70"/>
      <c r="J61" s="70"/>
      <c r="K61" s="70"/>
    </row>
    <row r="63" spans="1:11" ht="27.75" customHeight="1" x14ac:dyDescent="0.3">
      <c r="A63" s="63" t="s">
        <v>29</v>
      </c>
      <c r="B63" s="70" t="s">
        <v>41</v>
      </c>
      <c r="C63" s="70"/>
      <c r="D63" s="70"/>
      <c r="E63" s="70"/>
      <c r="F63" s="70"/>
      <c r="G63" s="70"/>
      <c r="H63" s="70"/>
      <c r="I63" s="70"/>
      <c r="J63" s="70"/>
      <c r="K63" s="70"/>
    </row>
    <row r="64" spans="1:11" ht="27.75" customHeight="1" x14ac:dyDescent="0.3">
      <c r="A64" s="63"/>
      <c r="B64" s="70"/>
      <c r="C64" s="70"/>
      <c r="D64" s="70"/>
      <c r="E64" s="70"/>
      <c r="F64" s="70"/>
      <c r="G64" s="70"/>
      <c r="H64" s="70"/>
      <c r="I64" s="70"/>
      <c r="J64" s="70"/>
      <c r="K64" s="70"/>
    </row>
    <row r="66" spans="1:11" ht="21" customHeight="1" x14ac:dyDescent="0.3">
      <c r="A66" s="63" t="s">
        <v>30</v>
      </c>
      <c r="B66" s="70" t="s">
        <v>39</v>
      </c>
      <c r="C66" s="70"/>
      <c r="D66" s="70"/>
      <c r="E66" s="70"/>
      <c r="F66" s="70"/>
      <c r="G66" s="70"/>
      <c r="H66" s="70"/>
      <c r="I66" s="70"/>
      <c r="J66" s="70"/>
      <c r="K66" s="70"/>
    </row>
    <row r="67" spans="1:11" ht="21" customHeight="1" x14ac:dyDescent="0.3">
      <c r="A67" s="63"/>
      <c r="B67" s="70"/>
      <c r="C67" s="70"/>
      <c r="D67" s="70"/>
      <c r="E67" s="70"/>
      <c r="F67" s="70"/>
      <c r="G67" s="70"/>
      <c r="H67" s="70"/>
      <c r="I67" s="70"/>
      <c r="J67" s="70"/>
      <c r="K67" s="70"/>
    </row>
    <row r="69" spans="1:11" ht="21" customHeight="1" x14ac:dyDescent="0.3">
      <c r="A69" s="63" t="s">
        <v>31</v>
      </c>
      <c r="B69" s="70" t="s">
        <v>43</v>
      </c>
      <c r="C69" s="70"/>
      <c r="D69" s="70"/>
      <c r="E69" s="70"/>
      <c r="F69" s="70"/>
      <c r="G69" s="70"/>
      <c r="H69" s="70"/>
      <c r="I69" s="70"/>
      <c r="J69" s="70"/>
      <c r="K69" s="70"/>
    </row>
    <row r="70" spans="1:11" ht="21" customHeight="1" x14ac:dyDescent="0.3">
      <c r="A70" s="63"/>
      <c r="B70" s="70"/>
      <c r="C70" s="70"/>
      <c r="D70" s="70"/>
      <c r="E70" s="70"/>
      <c r="F70" s="70"/>
      <c r="G70" s="70"/>
      <c r="H70" s="70"/>
      <c r="I70" s="70"/>
      <c r="J70" s="70"/>
      <c r="K70" s="70"/>
    </row>
  </sheetData>
  <mergeCells count="121">
    <mergeCell ref="J29:J30"/>
    <mergeCell ref="I33:I34"/>
    <mergeCell ref="J33:J34"/>
    <mergeCell ref="K32:K35"/>
    <mergeCell ref="K36:K39"/>
    <mergeCell ref="K40:K43"/>
    <mergeCell ref="K44:K47"/>
    <mergeCell ref="K48:K51"/>
    <mergeCell ref="I49:I50"/>
    <mergeCell ref="J49:J50"/>
    <mergeCell ref="I45:I46"/>
    <mergeCell ref="J45:J46"/>
    <mergeCell ref="I37:I38"/>
    <mergeCell ref="J37:J38"/>
    <mergeCell ref="K4:K14"/>
    <mergeCell ref="A50:B50"/>
    <mergeCell ref="A51:B51"/>
    <mergeCell ref="F51:G51"/>
    <mergeCell ref="A49:B49"/>
    <mergeCell ref="C49:C50"/>
    <mergeCell ref="D49:D50"/>
    <mergeCell ref="E49:E50"/>
    <mergeCell ref="F49:G50"/>
    <mergeCell ref="H49:H50"/>
    <mergeCell ref="A47:B47"/>
    <mergeCell ref="F47:G47"/>
    <mergeCell ref="A48:B48"/>
    <mergeCell ref="F48:G48"/>
    <mergeCell ref="A45:B45"/>
    <mergeCell ref="C45:C46"/>
    <mergeCell ref="D45:D46"/>
    <mergeCell ref="E45:E46"/>
    <mergeCell ref="F45:G46"/>
    <mergeCell ref="H45:H46"/>
    <mergeCell ref="I41:I42"/>
    <mergeCell ref="J41:J42"/>
    <mergeCell ref="A42:B42"/>
    <mergeCell ref="K28:K31"/>
    <mergeCell ref="F11:G11"/>
    <mergeCell ref="F12:G12"/>
    <mergeCell ref="A35:B35"/>
    <mergeCell ref="F35:G35"/>
    <mergeCell ref="A36:B36"/>
    <mergeCell ref="F36:G36"/>
    <mergeCell ref="A33:B33"/>
    <mergeCell ref="C33:C34"/>
    <mergeCell ref="D33:D34"/>
    <mergeCell ref="E33:E34"/>
    <mergeCell ref="F33:G34"/>
    <mergeCell ref="A34:B34"/>
    <mergeCell ref="A3:B3"/>
    <mergeCell ref="D3:E3"/>
    <mergeCell ref="F3:G3"/>
    <mergeCell ref="A4:B6"/>
    <mergeCell ref="F4:G4"/>
    <mergeCell ref="F5:G5"/>
    <mergeCell ref="F6:G6"/>
    <mergeCell ref="A18:F18"/>
    <mergeCell ref="I26:I27"/>
    <mergeCell ref="A22:F22"/>
    <mergeCell ref="H22:I22"/>
    <mergeCell ref="A26:B27"/>
    <mergeCell ref="C26:C27"/>
    <mergeCell ref="D26:E27"/>
    <mergeCell ref="F26:G27"/>
    <mergeCell ref="H26:H27"/>
    <mergeCell ref="H18:I18"/>
    <mergeCell ref="H14:I14"/>
    <mergeCell ref="A7:B9"/>
    <mergeCell ref="F7:G7"/>
    <mergeCell ref="F8:G8"/>
    <mergeCell ref="F9:G9"/>
    <mergeCell ref="A10:B12"/>
    <mergeCell ref="F10:G10"/>
    <mergeCell ref="A63:A64"/>
    <mergeCell ref="A66:A67"/>
    <mergeCell ref="A69:A70"/>
    <mergeCell ref="B57:K58"/>
    <mergeCell ref="B60:K61"/>
    <mergeCell ref="B63:K64"/>
    <mergeCell ref="B66:K67"/>
    <mergeCell ref="B69:K70"/>
    <mergeCell ref="A28:B28"/>
    <mergeCell ref="F28:G28"/>
    <mergeCell ref="A29:B29"/>
    <mergeCell ref="C29:C30"/>
    <mergeCell ref="D29:D30"/>
    <mergeCell ref="E29:E30"/>
    <mergeCell ref="F29:G30"/>
    <mergeCell ref="H29:H30"/>
    <mergeCell ref="I29:I30"/>
    <mergeCell ref="H41:H42"/>
    <mergeCell ref="A46:B46"/>
    <mergeCell ref="A39:B39"/>
    <mergeCell ref="F39:G39"/>
    <mergeCell ref="A40:B40"/>
    <mergeCell ref="F40:G40"/>
    <mergeCell ref="A37:B37"/>
    <mergeCell ref="H33:H34"/>
    <mergeCell ref="A38:B38"/>
    <mergeCell ref="A30:B30"/>
    <mergeCell ref="A31:B31"/>
    <mergeCell ref="F31:G31"/>
    <mergeCell ref="A32:B32"/>
    <mergeCell ref="F32:G32"/>
    <mergeCell ref="A57:A58"/>
    <mergeCell ref="A60:A61"/>
    <mergeCell ref="C37:C38"/>
    <mergeCell ref="D37:D38"/>
    <mergeCell ref="E37:E38"/>
    <mergeCell ref="F37:G38"/>
    <mergeCell ref="H37:H38"/>
    <mergeCell ref="A43:B43"/>
    <mergeCell ref="F43:G43"/>
    <mergeCell ref="A44:B44"/>
    <mergeCell ref="F44:G44"/>
    <mergeCell ref="A41:B41"/>
    <mergeCell ref="C41:C42"/>
    <mergeCell ref="D41:D42"/>
    <mergeCell ref="E41:E42"/>
    <mergeCell ref="F41:G42"/>
  </mergeCells>
  <pageMargins left="0.70866141732283472" right="0.70866141732283472" top="0.78740157480314965" bottom="0.78740157480314965" header="0.31496062992125984" footer="0.31496062992125984"/>
  <pageSetup paperSize="9" scale="71" orientation="portrait" r:id="rId1"/>
  <headerFooter>
    <oddHeader>&amp;C&amp;A&amp;R&amp;"Trebuchet MS,Fett"&amp;12Anhang 1</oddHeader>
    <oddFooter>&amp;CArbeitshilfe für Rechnungsprüfungsorgane (Ausgabe 2016)</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zoomScaleNormal="100" workbookViewId="0">
      <selection activeCell="C3" sqref="C3"/>
    </sheetView>
  </sheetViews>
  <sheetFormatPr baseColWidth="10" defaultRowHeight="15" x14ac:dyDescent="0.3"/>
  <cols>
    <col min="1" max="2" width="9.5703125" customWidth="1"/>
    <col min="3" max="3" width="9.140625" customWidth="1"/>
    <col min="4" max="5" width="7.5703125" customWidth="1"/>
    <col min="6" max="6" width="5.7109375" customWidth="1"/>
    <col min="7" max="7" width="10.7109375" customWidth="1"/>
    <col min="8" max="8" width="10.7109375" bestFit="1" customWidth="1"/>
    <col min="9" max="10" width="14.7109375" customWidth="1"/>
    <col min="11" max="11" width="30.85546875" customWidth="1"/>
  </cols>
  <sheetData>
    <row r="1" spans="1:11" ht="23.25" x14ac:dyDescent="0.35">
      <c r="A1" s="21" t="s">
        <v>13</v>
      </c>
    </row>
    <row r="2" spans="1:11" ht="15.75" thickBot="1" x14ac:dyDescent="0.35"/>
    <row r="3" spans="1:11" s="1" customFormat="1" ht="47.25" customHeight="1" thickBot="1" x14ac:dyDescent="0.35">
      <c r="A3" s="72" t="s">
        <v>18</v>
      </c>
      <c r="B3" s="73"/>
      <c r="C3" s="34" t="s">
        <v>42</v>
      </c>
      <c r="D3" s="74" t="s">
        <v>0</v>
      </c>
      <c r="E3" s="75"/>
      <c r="F3" s="74" t="s">
        <v>1</v>
      </c>
      <c r="G3" s="75"/>
      <c r="H3" s="22" t="s">
        <v>8</v>
      </c>
      <c r="I3" s="22" t="s">
        <v>6</v>
      </c>
      <c r="J3" s="22" t="s">
        <v>7</v>
      </c>
      <c r="K3" s="22" t="s">
        <v>21</v>
      </c>
    </row>
    <row r="4" spans="1:11" s="1" customFormat="1" ht="7.5" customHeight="1" x14ac:dyDescent="0.3">
      <c r="A4" s="76" t="s">
        <v>3</v>
      </c>
      <c r="B4" s="77"/>
      <c r="C4" s="38"/>
      <c r="D4" s="42"/>
      <c r="E4" s="42"/>
      <c r="F4" s="61"/>
      <c r="G4" s="62"/>
      <c r="H4" s="41"/>
      <c r="I4" s="41"/>
      <c r="J4" s="43"/>
      <c r="K4" s="105"/>
    </row>
    <row r="5" spans="1:11" s="1" customFormat="1" ht="15" customHeight="1" x14ac:dyDescent="0.3">
      <c r="A5" s="78"/>
      <c r="B5" s="79"/>
      <c r="C5" s="33">
        <v>2</v>
      </c>
      <c r="D5" s="5">
        <v>0.01</v>
      </c>
      <c r="E5" s="5">
        <v>0.03</v>
      </c>
      <c r="F5" s="82"/>
      <c r="G5" s="83"/>
      <c r="H5" s="25">
        <v>0.03</v>
      </c>
      <c r="I5" s="13">
        <f>F5*H5</f>
        <v>0</v>
      </c>
      <c r="J5" s="14">
        <f>ROUND((I5/1000),0)*1000</f>
        <v>0</v>
      </c>
      <c r="K5" s="106"/>
    </row>
    <row r="6" spans="1:11" s="1" customFormat="1" ht="9" customHeight="1" thickBot="1" x14ac:dyDescent="0.35">
      <c r="A6" s="80"/>
      <c r="B6" s="81"/>
      <c r="C6" s="40"/>
      <c r="D6" s="6"/>
      <c r="E6" s="6"/>
      <c r="F6" s="57"/>
      <c r="G6" s="58"/>
      <c r="H6" s="7"/>
      <c r="I6" s="15"/>
      <c r="J6" s="16"/>
      <c r="K6" s="106"/>
    </row>
    <row r="7" spans="1:11" s="1" customFormat="1" ht="6" customHeight="1" x14ac:dyDescent="0.3">
      <c r="A7" s="76" t="s">
        <v>2</v>
      </c>
      <c r="B7" s="77"/>
      <c r="C7" s="39"/>
      <c r="D7" s="8"/>
      <c r="E7" s="8"/>
      <c r="F7" s="99"/>
      <c r="G7" s="100"/>
      <c r="H7" s="9"/>
      <c r="I7" s="17"/>
      <c r="J7" s="18"/>
      <c r="K7" s="106"/>
    </row>
    <row r="8" spans="1:11" s="1" customFormat="1" x14ac:dyDescent="0.3">
      <c r="A8" s="78"/>
      <c r="B8" s="79"/>
      <c r="C8" s="33">
        <v>4</v>
      </c>
      <c r="D8" s="5">
        <v>0.01</v>
      </c>
      <c r="E8" s="5">
        <v>0.03</v>
      </c>
      <c r="F8" s="82"/>
      <c r="G8" s="83"/>
      <c r="H8" s="25">
        <v>0.03</v>
      </c>
      <c r="I8" s="13">
        <f>F8*H8</f>
        <v>0</v>
      </c>
      <c r="J8" s="14">
        <f>ROUND((I8/1000),0)*1000</f>
        <v>0</v>
      </c>
      <c r="K8" s="106"/>
    </row>
    <row r="9" spans="1:11" s="1" customFormat="1" ht="4.5" customHeight="1" thickBot="1" x14ac:dyDescent="0.35">
      <c r="A9" s="80"/>
      <c r="B9" s="81"/>
      <c r="C9" s="40"/>
      <c r="D9" s="6"/>
      <c r="E9" s="6"/>
      <c r="F9" s="57"/>
      <c r="G9" s="58"/>
      <c r="H9" s="7"/>
      <c r="I9" s="15"/>
      <c r="J9" s="16"/>
      <c r="K9" s="106"/>
    </row>
    <row r="10" spans="1:11" s="1" customFormat="1" ht="6" customHeight="1" x14ac:dyDescent="0.3">
      <c r="A10" s="76" t="s">
        <v>5</v>
      </c>
      <c r="B10" s="77"/>
      <c r="C10" s="39"/>
      <c r="D10" s="8"/>
      <c r="E10" s="8"/>
      <c r="F10" s="99"/>
      <c r="G10" s="100"/>
      <c r="H10" s="9"/>
      <c r="I10" s="17"/>
      <c r="J10" s="18"/>
      <c r="K10" s="106"/>
    </row>
    <row r="11" spans="1:11" s="1" customFormat="1" ht="15" customHeight="1" x14ac:dyDescent="0.3">
      <c r="A11" s="78" t="s">
        <v>3</v>
      </c>
      <c r="B11" s="79"/>
      <c r="C11" s="33">
        <v>40</v>
      </c>
      <c r="D11" s="5">
        <v>0.01</v>
      </c>
      <c r="E11" s="5">
        <v>0.05</v>
      </c>
      <c r="F11" s="82"/>
      <c r="G11" s="83"/>
      <c r="H11" s="25">
        <v>0.05</v>
      </c>
      <c r="I11" s="13">
        <f>F11*H11</f>
        <v>0</v>
      </c>
      <c r="J11" s="14">
        <f>ROUND((I11/1000),0)*1000</f>
        <v>0</v>
      </c>
      <c r="K11" s="106"/>
    </row>
    <row r="12" spans="1:11" s="1" customFormat="1" ht="4.5" customHeight="1" thickBot="1" x14ac:dyDescent="0.35">
      <c r="A12" s="101"/>
      <c r="B12" s="102"/>
      <c r="C12" s="48"/>
      <c r="D12" s="45"/>
      <c r="E12" s="45"/>
      <c r="F12" s="103"/>
      <c r="G12" s="104"/>
      <c r="H12" s="44"/>
      <c r="I12" s="49"/>
      <c r="J12" s="50"/>
      <c r="K12" s="106"/>
    </row>
    <row r="13" spans="1:11" s="1" customFormat="1" ht="9" customHeight="1" thickBot="1" x14ac:dyDescent="0.35">
      <c r="A13" s="10"/>
      <c r="B13" s="10"/>
      <c r="C13" s="10"/>
      <c r="D13" s="10"/>
      <c r="E13" s="10"/>
      <c r="F13" s="10"/>
      <c r="G13" s="10"/>
      <c r="K13" s="106"/>
    </row>
    <row r="14" spans="1:11" s="1" customFormat="1" ht="19.5" customHeight="1" thickBot="1" x14ac:dyDescent="0.35">
      <c r="A14" s="11"/>
      <c r="B14" s="12"/>
      <c r="C14" s="12"/>
      <c r="D14" s="12"/>
      <c r="E14" s="12"/>
      <c r="F14" s="12"/>
      <c r="G14" s="10"/>
      <c r="H14" s="74" t="s">
        <v>4</v>
      </c>
      <c r="I14" s="75"/>
      <c r="J14" s="26">
        <v>0</v>
      </c>
      <c r="K14" s="107"/>
    </row>
    <row r="15" spans="1:11" ht="35.25" customHeight="1" x14ac:dyDescent="0.3"/>
    <row r="16" spans="1:11" s="20" customFormat="1" ht="18" x14ac:dyDescent="0.35">
      <c r="A16" s="20" t="s">
        <v>10</v>
      </c>
    </row>
    <row r="17" spans="1:13" ht="9" customHeight="1" thickBot="1" x14ac:dyDescent="0.4">
      <c r="K17" s="20"/>
    </row>
    <row r="18" spans="1:13" s="1" customFormat="1" ht="19.5" customHeight="1" thickBot="1" x14ac:dyDescent="0.35">
      <c r="A18" s="84" t="s">
        <v>9</v>
      </c>
      <c r="B18" s="85"/>
      <c r="C18" s="85"/>
      <c r="D18" s="85"/>
      <c r="E18" s="85"/>
      <c r="F18" s="86"/>
      <c r="G18" s="27">
        <v>0.75</v>
      </c>
      <c r="H18" s="74" t="s">
        <v>10</v>
      </c>
      <c r="I18" s="75"/>
      <c r="J18" s="19">
        <f>J14*G18</f>
        <v>0</v>
      </c>
    </row>
    <row r="19" spans="1:13" ht="21" customHeight="1" x14ac:dyDescent="0.3">
      <c r="M19" s="1"/>
    </row>
    <row r="20" spans="1:13" s="20" customFormat="1" ht="18" x14ac:dyDescent="0.35">
      <c r="A20" s="20" t="s">
        <v>12</v>
      </c>
      <c r="M20" s="1"/>
    </row>
    <row r="21" spans="1:13" ht="9" customHeight="1" thickBot="1" x14ac:dyDescent="0.35">
      <c r="M21" s="1"/>
    </row>
    <row r="22" spans="1:13" s="1" customFormat="1" ht="19.5" customHeight="1" thickBot="1" x14ac:dyDescent="0.35">
      <c r="A22" s="84" t="s">
        <v>11</v>
      </c>
      <c r="B22" s="85"/>
      <c r="C22" s="85"/>
      <c r="D22" s="85"/>
      <c r="E22" s="85"/>
      <c r="F22" s="86"/>
      <c r="G22" s="27">
        <v>0.05</v>
      </c>
      <c r="H22" s="74" t="s">
        <v>15</v>
      </c>
      <c r="I22" s="75"/>
      <c r="J22" s="19">
        <f>J14*G22</f>
        <v>0</v>
      </c>
    </row>
    <row r="23" spans="1:13" ht="21" customHeight="1" x14ac:dyDescent="0.3"/>
    <row r="24" spans="1:13" s="20" customFormat="1" ht="18" x14ac:dyDescent="0.35">
      <c r="A24" s="20" t="s">
        <v>16</v>
      </c>
    </row>
    <row r="25" spans="1:13" ht="9" customHeight="1" thickBot="1" x14ac:dyDescent="0.35"/>
    <row r="26" spans="1:13" s="1" customFormat="1" ht="32.25" customHeight="1" x14ac:dyDescent="0.3">
      <c r="A26" s="89" t="s">
        <v>20</v>
      </c>
      <c r="B26" s="90"/>
      <c r="C26" s="93" t="s">
        <v>19</v>
      </c>
      <c r="D26" s="95" t="s">
        <v>0</v>
      </c>
      <c r="E26" s="96"/>
      <c r="F26" s="95" t="s">
        <v>1</v>
      </c>
      <c r="G26" s="96"/>
      <c r="H26" s="87" t="s">
        <v>8</v>
      </c>
      <c r="I26" s="87" t="s">
        <v>17</v>
      </c>
      <c r="J26" s="23" t="s">
        <v>10</v>
      </c>
    </row>
    <row r="27" spans="1:13" s="1" customFormat="1" ht="16.5" customHeight="1" thickBot="1" x14ac:dyDescent="0.35">
      <c r="A27" s="91"/>
      <c r="B27" s="92"/>
      <c r="C27" s="94"/>
      <c r="D27" s="97"/>
      <c r="E27" s="98"/>
      <c r="F27" s="97"/>
      <c r="G27" s="98"/>
      <c r="H27" s="88"/>
      <c r="I27" s="88"/>
      <c r="J27" s="24">
        <f>G18</f>
        <v>0.75</v>
      </c>
    </row>
    <row r="28" spans="1:13" s="1" customFormat="1" ht="7.5" customHeight="1" x14ac:dyDescent="0.3">
      <c r="A28" s="59"/>
      <c r="B28" s="60"/>
      <c r="C28" s="41"/>
      <c r="D28" s="42"/>
      <c r="E28" s="42"/>
      <c r="F28" s="61"/>
      <c r="G28" s="62"/>
      <c r="H28" s="41"/>
      <c r="I28" s="41"/>
      <c r="J28" s="43"/>
      <c r="K28" s="108"/>
    </row>
    <row r="29" spans="1:13" s="1" customFormat="1" ht="15" customHeight="1" x14ac:dyDescent="0.3">
      <c r="A29" s="68"/>
      <c r="B29" s="69"/>
      <c r="C29" s="64"/>
      <c r="D29" s="65">
        <v>0.03</v>
      </c>
      <c r="E29" s="65">
        <v>0.1</v>
      </c>
      <c r="F29" s="66"/>
      <c r="G29" s="67"/>
      <c r="H29" s="52">
        <v>0.03</v>
      </c>
      <c r="I29" s="71">
        <f>ROUND(SUM(F29*H29)/1000,0)*1000</f>
        <v>0</v>
      </c>
      <c r="J29" s="71">
        <f>SUM(ROUND((I29/1000),0)*1000)*G$18</f>
        <v>0</v>
      </c>
      <c r="K29" s="109"/>
    </row>
    <row r="30" spans="1:13" s="1" customFormat="1" ht="15" customHeight="1" x14ac:dyDescent="0.3">
      <c r="A30" s="53"/>
      <c r="B30" s="54"/>
      <c r="C30" s="64"/>
      <c r="D30" s="65"/>
      <c r="E30" s="65"/>
      <c r="F30" s="66"/>
      <c r="G30" s="67"/>
      <c r="H30" s="52"/>
      <c r="I30" s="71"/>
      <c r="J30" s="71"/>
      <c r="K30" s="109"/>
    </row>
    <row r="31" spans="1:13" s="1" customFormat="1" ht="9" customHeight="1" thickBot="1" x14ac:dyDescent="0.35">
      <c r="A31" s="55"/>
      <c r="B31" s="56"/>
      <c r="C31" s="35"/>
      <c r="D31" s="6"/>
      <c r="E31" s="6"/>
      <c r="F31" s="57"/>
      <c r="G31" s="58"/>
      <c r="H31" s="7"/>
      <c r="I31" s="15"/>
      <c r="J31" s="16"/>
      <c r="K31" s="110"/>
    </row>
    <row r="32" spans="1:13" s="1" customFormat="1" ht="7.5" customHeight="1" x14ac:dyDescent="0.3">
      <c r="A32" s="59"/>
      <c r="B32" s="60"/>
      <c r="C32" s="36"/>
      <c r="D32" s="2"/>
      <c r="E32" s="2"/>
      <c r="F32" s="61"/>
      <c r="G32" s="62"/>
      <c r="H32" s="3"/>
      <c r="I32" s="3"/>
      <c r="J32" s="4"/>
      <c r="K32" s="108"/>
    </row>
    <row r="33" spans="1:11" s="1" customFormat="1" ht="15" customHeight="1" x14ac:dyDescent="0.3">
      <c r="A33" s="68"/>
      <c r="B33" s="69"/>
      <c r="C33" s="64"/>
      <c r="D33" s="65">
        <v>0.03</v>
      </c>
      <c r="E33" s="65">
        <v>0.1</v>
      </c>
      <c r="F33" s="66"/>
      <c r="G33" s="67"/>
      <c r="H33" s="52">
        <v>0.03</v>
      </c>
      <c r="I33" s="71">
        <f>ROUND(SUM(F33*H33)/1000,0)*1000</f>
        <v>0</v>
      </c>
      <c r="J33" s="71">
        <f>SUM(ROUND((I33/1000),0)*1000)*G$18</f>
        <v>0</v>
      </c>
      <c r="K33" s="109"/>
    </row>
    <row r="34" spans="1:11" s="1" customFormat="1" ht="15" customHeight="1" x14ac:dyDescent="0.3">
      <c r="A34" s="53"/>
      <c r="B34" s="54"/>
      <c r="C34" s="64"/>
      <c r="D34" s="65"/>
      <c r="E34" s="65"/>
      <c r="F34" s="66"/>
      <c r="G34" s="67"/>
      <c r="H34" s="52"/>
      <c r="I34" s="71"/>
      <c r="J34" s="71"/>
      <c r="K34" s="109"/>
    </row>
    <row r="35" spans="1:11" s="1" customFormat="1" ht="9" customHeight="1" thickBot="1" x14ac:dyDescent="0.35">
      <c r="A35" s="55"/>
      <c r="B35" s="56"/>
      <c r="C35" s="35"/>
      <c r="D35" s="6"/>
      <c r="E35" s="6"/>
      <c r="F35" s="57"/>
      <c r="G35" s="58"/>
      <c r="H35" s="7"/>
      <c r="I35" s="15"/>
      <c r="J35" s="16"/>
      <c r="K35" s="110"/>
    </row>
    <row r="36" spans="1:11" s="1" customFormat="1" ht="7.5" customHeight="1" x14ac:dyDescent="0.3">
      <c r="A36" s="59"/>
      <c r="B36" s="60"/>
      <c r="C36" s="36"/>
      <c r="D36" s="2"/>
      <c r="E36" s="2"/>
      <c r="F36" s="61"/>
      <c r="G36" s="62"/>
      <c r="H36" s="3"/>
      <c r="I36" s="3"/>
      <c r="J36" s="4"/>
      <c r="K36" s="108"/>
    </row>
    <row r="37" spans="1:11" s="1" customFormat="1" ht="15" customHeight="1" x14ac:dyDescent="0.3">
      <c r="A37" s="68"/>
      <c r="B37" s="69"/>
      <c r="C37" s="64"/>
      <c r="D37" s="65">
        <v>0.03</v>
      </c>
      <c r="E37" s="65">
        <v>0.1</v>
      </c>
      <c r="F37" s="66"/>
      <c r="G37" s="67"/>
      <c r="H37" s="52">
        <v>0.03</v>
      </c>
      <c r="I37" s="71">
        <f>ROUND(SUM(F37*H37)/1000,0)*1000</f>
        <v>0</v>
      </c>
      <c r="J37" s="71">
        <f>SUM(ROUND((I37/1000),0)*1000)*G$18</f>
        <v>0</v>
      </c>
      <c r="K37" s="109"/>
    </row>
    <row r="38" spans="1:11" s="1" customFormat="1" ht="15" customHeight="1" x14ac:dyDescent="0.3">
      <c r="A38" s="53"/>
      <c r="B38" s="54"/>
      <c r="C38" s="64"/>
      <c r="D38" s="65"/>
      <c r="E38" s="65"/>
      <c r="F38" s="66"/>
      <c r="G38" s="67"/>
      <c r="H38" s="52"/>
      <c r="I38" s="71"/>
      <c r="J38" s="71"/>
      <c r="K38" s="109"/>
    </row>
    <row r="39" spans="1:11" s="1" customFormat="1" ht="9" customHeight="1" thickBot="1" x14ac:dyDescent="0.35">
      <c r="A39" s="55"/>
      <c r="B39" s="56"/>
      <c r="C39" s="35"/>
      <c r="D39" s="6"/>
      <c r="E39" s="6"/>
      <c r="F39" s="57"/>
      <c r="G39" s="58"/>
      <c r="H39" s="7"/>
      <c r="I39" s="15"/>
      <c r="J39" s="16"/>
      <c r="K39" s="110"/>
    </row>
    <row r="40" spans="1:11" s="1" customFormat="1" ht="7.5" customHeight="1" x14ac:dyDescent="0.3">
      <c r="A40" s="59"/>
      <c r="B40" s="60"/>
      <c r="C40" s="36"/>
      <c r="D40" s="2"/>
      <c r="E40" s="2"/>
      <c r="F40" s="61"/>
      <c r="G40" s="62"/>
      <c r="H40" s="3"/>
      <c r="I40" s="3"/>
      <c r="J40" s="4"/>
      <c r="K40" s="108"/>
    </row>
    <row r="41" spans="1:11" s="1" customFormat="1" ht="15" customHeight="1" x14ac:dyDescent="0.3">
      <c r="A41" s="68"/>
      <c r="B41" s="69"/>
      <c r="C41" s="64"/>
      <c r="D41" s="65">
        <v>0.03</v>
      </c>
      <c r="E41" s="65">
        <v>0.1</v>
      </c>
      <c r="F41" s="66"/>
      <c r="G41" s="67"/>
      <c r="H41" s="52">
        <v>0.03</v>
      </c>
      <c r="I41" s="71">
        <f>ROUND(SUM(F41*H41)/1000,0)*1000</f>
        <v>0</v>
      </c>
      <c r="J41" s="71">
        <f>SUM(ROUND((I41/1000),0)*1000)*G$18</f>
        <v>0</v>
      </c>
      <c r="K41" s="109"/>
    </row>
    <row r="42" spans="1:11" s="1" customFormat="1" ht="15" customHeight="1" x14ac:dyDescent="0.3">
      <c r="A42" s="53"/>
      <c r="B42" s="54"/>
      <c r="C42" s="64"/>
      <c r="D42" s="65"/>
      <c r="E42" s="65"/>
      <c r="F42" s="66"/>
      <c r="G42" s="67"/>
      <c r="H42" s="52"/>
      <c r="I42" s="71"/>
      <c r="J42" s="71"/>
      <c r="K42" s="109"/>
    </row>
    <row r="43" spans="1:11" s="1" customFormat="1" ht="9" customHeight="1" thickBot="1" x14ac:dyDescent="0.35">
      <c r="A43" s="55"/>
      <c r="B43" s="56"/>
      <c r="C43" s="35"/>
      <c r="D43" s="6"/>
      <c r="E43" s="6"/>
      <c r="F43" s="57"/>
      <c r="G43" s="58"/>
      <c r="H43" s="7"/>
      <c r="I43" s="15"/>
      <c r="J43" s="16"/>
      <c r="K43" s="110"/>
    </row>
    <row r="44" spans="1:11" s="1" customFormat="1" ht="7.5" customHeight="1" x14ac:dyDescent="0.3">
      <c r="A44" s="59"/>
      <c r="B44" s="60"/>
      <c r="C44" s="36"/>
      <c r="D44" s="2"/>
      <c r="E44" s="2"/>
      <c r="F44" s="61"/>
      <c r="G44" s="62"/>
      <c r="H44" s="3"/>
      <c r="I44" s="3"/>
      <c r="J44" s="4"/>
      <c r="K44" s="108"/>
    </row>
    <row r="45" spans="1:11" s="1" customFormat="1" ht="15" customHeight="1" x14ac:dyDescent="0.3">
      <c r="A45" s="68"/>
      <c r="B45" s="69"/>
      <c r="C45" s="64"/>
      <c r="D45" s="65">
        <v>0.03</v>
      </c>
      <c r="E45" s="65">
        <v>0.1</v>
      </c>
      <c r="F45" s="66"/>
      <c r="G45" s="67"/>
      <c r="H45" s="52">
        <v>0.03</v>
      </c>
      <c r="I45" s="71">
        <f>ROUND(SUM(F45*H45)/1000,0)*1000</f>
        <v>0</v>
      </c>
      <c r="J45" s="71">
        <f>SUM(ROUND((I45/1000),0)*1000)*G$18</f>
        <v>0</v>
      </c>
      <c r="K45" s="109"/>
    </row>
    <row r="46" spans="1:11" s="1" customFormat="1" ht="15" customHeight="1" x14ac:dyDescent="0.3">
      <c r="A46" s="53"/>
      <c r="B46" s="54"/>
      <c r="C46" s="64"/>
      <c r="D46" s="65"/>
      <c r="E46" s="65"/>
      <c r="F46" s="66"/>
      <c r="G46" s="67"/>
      <c r="H46" s="52"/>
      <c r="I46" s="71"/>
      <c r="J46" s="71"/>
      <c r="K46" s="109"/>
    </row>
    <row r="47" spans="1:11" s="1" customFormat="1" ht="9" customHeight="1" thickBot="1" x14ac:dyDescent="0.35">
      <c r="A47" s="55"/>
      <c r="B47" s="56"/>
      <c r="C47" s="35"/>
      <c r="D47" s="6"/>
      <c r="E47" s="6"/>
      <c r="F47" s="57"/>
      <c r="G47" s="58"/>
      <c r="H47" s="7"/>
      <c r="I47" s="15"/>
      <c r="J47" s="16"/>
      <c r="K47" s="110"/>
    </row>
    <row r="48" spans="1:11" s="1" customFormat="1" ht="7.5" customHeight="1" x14ac:dyDescent="0.3">
      <c r="A48" s="59"/>
      <c r="B48" s="60"/>
      <c r="C48" s="36"/>
      <c r="D48" s="2"/>
      <c r="E48" s="2"/>
      <c r="F48" s="61"/>
      <c r="G48" s="62"/>
      <c r="H48" s="3"/>
      <c r="I48" s="3"/>
      <c r="J48" s="4"/>
      <c r="K48" s="108"/>
    </row>
    <row r="49" spans="1:11" s="1" customFormat="1" ht="15" customHeight="1" x14ac:dyDescent="0.3">
      <c r="A49" s="68"/>
      <c r="B49" s="69"/>
      <c r="C49" s="64"/>
      <c r="D49" s="65">
        <v>0.03</v>
      </c>
      <c r="E49" s="65">
        <v>0.1</v>
      </c>
      <c r="F49" s="66"/>
      <c r="G49" s="67"/>
      <c r="H49" s="52">
        <v>0.03</v>
      </c>
      <c r="I49" s="71">
        <f>ROUND(SUM(F49*H49)/1000,0)*1000</f>
        <v>0</v>
      </c>
      <c r="J49" s="71">
        <f>SUM(ROUND((I49/1000),0)*1000)*G$18</f>
        <v>0</v>
      </c>
      <c r="K49" s="109"/>
    </row>
    <row r="50" spans="1:11" s="1" customFormat="1" ht="15" customHeight="1" x14ac:dyDescent="0.3">
      <c r="A50" s="53"/>
      <c r="B50" s="54"/>
      <c r="C50" s="64"/>
      <c r="D50" s="65"/>
      <c r="E50" s="65"/>
      <c r="F50" s="66"/>
      <c r="G50" s="67"/>
      <c r="H50" s="52"/>
      <c r="I50" s="71"/>
      <c r="J50" s="71"/>
      <c r="K50" s="109"/>
    </row>
    <row r="51" spans="1:11" s="1" customFormat="1" ht="9" customHeight="1" thickBot="1" x14ac:dyDescent="0.35">
      <c r="A51" s="55"/>
      <c r="B51" s="56"/>
      <c r="C51" s="44"/>
      <c r="D51" s="45"/>
      <c r="E51" s="45"/>
      <c r="F51" s="103"/>
      <c r="G51" s="104"/>
      <c r="H51" s="44"/>
      <c r="I51" s="46"/>
      <c r="J51" s="47"/>
      <c r="K51" s="110"/>
    </row>
    <row r="53" spans="1:11" x14ac:dyDescent="0.3">
      <c r="A53" s="29" t="s">
        <v>14</v>
      </c>
      <c r="B53" s="28"/>
      <c r="C53" s="28"/>
    </row>
  </sheetData>
  <mergeCells count="111">
    <mergeCell ref="K4:K14"/>
    <mergeCell ref="K28:K31"/>
    <mergeCell ref="K32:K35"/>
    <mergeCell ref="K36:K39"/>
    <mergeCell ref="K40:K43"/>
    <mergeCell ref="K44:K47"/>
    <mergeCell ref="K48:K51"/>
    <mergeCell ref="A3:B3"/>
    <mergeCell ref="D3:E3"/>
    <mergeCell ref="A4:B6"/>
    <mergeCell ref="A7:B9"/>
    <mergeCell ref="H22:I22"/>
    <mergeCell ref="F3:G3"/>
    <mergeCell ref="F4:G4"/>
    <mergeCell ref="F5:G5"/>
    <mergeCell ref="F7:G7"/>
    <mergeCell ref="F6:G6"/>
    <mergeCell ref="F8:G8"/>
    <mergeCell ref="H14:I14"/>
    <mergeCell ref="H18:I18"/>
    <mergeCell ref="F10:G10"/>
    <mergeCell ref="A28:B28"/>
    <mergeCell ref="F28:G28"/>
    <mergeCell ref="F9:G9"/>
    <mergeCell ref="F11:G11"/>
    <mergeCell ref="F12:G12"/>
    <mergeCell ref="A18:F18"/>
    <mergeCell ref="A22:F22"/>
    <mergeCell ref="A10:B12"/>
    <mergeCell ref="A26:B27"/>
    <mergeCell ref="D26:E27"/>
    <mergeCell ref="F26:G27"/>
    <mergeCell ref="C26:C27"/>
    <mergeCell ref="I29:I30"/>
    <mergeCell ref="J29:J30"/>
    <mergeCell ref="A32:B32"/>
    <mergeCell ref="F32:G32"/>
    <mergeCell ref="A33:B33"/>
    <mergeCell ref="D33:D34"/>
    <mergeCell ref="E33:E34"/>
    <mergeCell ref="F33:G34"/>
    <mergeCell ref="H33:H34"/>
    <mergeCell ref="I33:I34"/>
    <mergeCell ref="A29:B29"/>
    <mergeCell ref="A30:B30"/>
    <mergeCell ref="D29:D30"/>
    <mergeCell ref="E29:E30"/>
    <mergeCell ref="F29:G30"/>
    <mergeCell ref="H29:H30"/>
    <mergeCell ref="J33:J34"/>
    <mergeCell ref="A34:B34"/>
    <mergeCell ref="F31:G31"/>
    <mergeCell ref="C29:C30"/>
    <mergeCell ref="F35:G35"/>
    <mergeCell ref="A36:B36"/>
    <mergeCell ref="F36:G36"/>
    <mergeCell ref="C33:C34"/>
    <mergeCell ref="I37:I38"/>
    <mergeCell ref="J37:J38"/>
    <mergeCell ref="A38:B38"/>
    <mergeCell ref="F39:G39"/>
    <mergeCell ref="A40:B40"/>
    <mergeCell ref="F40:G40"/>
    <mergeCell ref="A37:B37"/>
    <mergeCell ref="D37:D38"/>
    <mergeCell ref="E37:E38"/>
    <mergeCell ref="F37:G38"/>
    <mergeCell ref="H37:H38"/>
    <mergeCell ref="C37:C38"/>
    <mergeCell ref="D45:D46"/>
    <mergeCell ref="E45:E46"/>
    <mergeCell ref="F45:G46"/>
    <mergeCell ref="H45:H46"/>
    <mergeCell ref="C45:C46"/>
    <mergeCell ref="C49:C50"/>
    <mergeCell ref="J41:J42"/>
    <mergeCell ref="A42:B42"/>
    <mergeCell ref="F43:G43"/>
    <mergeCell ref="A44:B44"/>
    <mergeCell ref="F44:G44"/>
    <mergeCell ref="A41:B41"/>
    <mergeCell ref="D41:D42"/>
    <mergeCell ref="E41:E42"/>
    <mergeCell ref="F41:G42"/>
    <mergeCell ref="H41:H42"/>
    <mergeCell ref="I41:I42"/>
    <mergeCell ref="C41:C42"/>
    <mergeCell ref="H26:H27"/>
    <mergeCell ref="I26:I27"/>
    <mergeCell ref="J49:J50"/>
    <mergeCell ref="A50:B50"/>
    <mergeCell ref="F51:G51"/>
    <mergeCell ref="A31:B31"/>
    <mergeCell ref="A35:B35"/>
    <mergeCell ref="A39:B39"/>
    <mergeCell ref="A43:B43"/>
    <mergeCell ref="A47:B47"/>
    <mergeCell ref="A51:B51"/>
    <mergeCell ref="A49:B49"/>
    <mergeCell ref="D49:D50"/>
    <mergeCell ref="E49:E50"/>
    <mergeCell ref="F49:G50"/>
    <mergeCell ref="H49:H50"/>
    <mergeCell ref="I49:I50"/>
    <mergeCell ref="I45:I46"/>
    <mergeCell ref="J45:J46"/>
    <mergeCell ref="A46:B46"/>
    <mergeCell ref="F47:G47"/>
    <mergeCell ref="A48:B48"/>
    <mergeCell ref="F48:G48"/>
    <mergeCell ref="A45:B45"/>
  </mergeCells>
  <pageMargins left="0.70866141732283472" right="0.70866141732283472" top="0.78740157480314965" bottom="0.78740157480314965" header="0.31496062992125984" footer="0.31496062992125984"/>
  <pageSetup paperSize="9" scale="71" orientation="portrait" r:id="rId1"/>
  <headerFooter>
    <oddHeader>&amp;R&amp;"Trebuchet MS,Fett"&amp;12Anhang 1</oddHeader>
    <oddFooter>&amp;CArbeitshilfe für Rechnungsprüfungsorgane (Ausgabe 2016)</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zoomScaleNormal="100" workbookViewId="0">
      <selection activeCell="K22" sqref="K22"/>
    </sheetView>
  </sheetViews>
  <sheetFormatPr baseColWidth="10" defaultRowHeight="15" x14ac:dyDescent="0.3"/>
  <cols>
    <col min="1" max="2" width="9.5703125" customWidth="1"/>
    <col min="3" max="3" width="9.140625" customWidth="1"/>
    <col min="4" max="5" width="7.5703125" customWidth="1"/>
    <col min="6" max="6" width="5.7109375" customWidth="1"/>
    <col min="7" max="7" width="10.7109375" customWidth="1"/>
    <col min="8" max="8" width="10.7109375" bestFit="1" customWidth="1"/>
    <col min="9" max="10" width="14.7109375" customWidth="1"/>
    <col min="11" max="11" width="30.85546875" customWidth="1"/>
  </cols>
  <sheetData>
    <row r="1" spans="1:11" ht="23.25" x14ac:dyDescent="0.35">
      <c r="A1" s="21" t="s">
        <v>13</v>
      </c>
    </row>
    <row r="2" spans="1:11" ht="15.75" thickBot="1" x14ac:dyDescent="0.35"/>
    <row r="3" spans="1:11" s="1" customFormat="1" ht="47.25" customHeight="1" thickBot="1" x14ac:dyDescent="0.35">
      <c r="A3" s="72" t="s">
        <v>18</v>
      </c>
      <c r="B3" s="73"/>
      <c r="C3" s="34" t="s">
        <v>42</v>
      </c>
      <c r="D3" s="74" t="s">
        <v>0</v>
      </c>
      <c r="E3" s="75"/>
      <c r="F3" s="74" t="s">
        <v>1</v>
      </c>
      <c r="G3" s="75"/>
      <c r="H3" s="22" t="s">
        <v>8</v>
      </c>
      <c r="I3" s="22" t="s">
        <v>6</v>
      </c>
      <c r="J3" s="22" t="s">
        <v>7</v>
      </c>
      <c r="K3" s="22" t="s">
        <v>21</v>
      </c>
    </row>
    <row r="4" spans="1:11" s="1" customFormat="1" ht="7.5" customHeight="1" x14ac:dyDescent="0.3">
      <c r="A4" s="76" t="s">
        <v>3</v>
      </c>
      <c r="B4" s="77"/>
      <c r="C4" s="38"/>
      <c r="D4" s="42"/>
      <c r="E4" s="42"/>
      <c r="F4" s="61"/>
      <c r="G4" s="62"/>
      <c r="H4" s="41"/>
      <c r="I4" s="41"/>
      <c r="J4" s="43"/>
      <c r="K4" s="105"/>
    </row>
    <row r="5" spans="1:11" s="1" customFormat="1" ht="15" customHeight="1" x14ac:dyDescent="0.3">
      <c r="A5" s="78"/>
      <c r="B5" s="79"/>
      <c r="C5" s="33">
        <v>2</v>
      </c>
      <c r="D5" s="5">
        <v>0.01</v>
      </c>
      <c r="E5" s="5">
        <v>0.03</v>
      </c>
      <c r="F5" s="82"/>
      <c r="G5" s="83"/>
      <c r="H5" s="25">
        <v>0.03</v>
      </c>
      <c r="I5" s="32"/>
      <c r="J5" s="31"/>
      <c r="K5" s="106"/>
    </row>
    <row r="6" spans="1:11" s="1" customFormat="1" ht="9" customHeight="1" thickBot="1" x14ac:dyDescent="0.35">
      <c r="A6" s="80"/>
      <c r="B6" s="81"/>
      <c r="C6" s="40"/>
      <c r="D6" s="6"/>
      <c r="E6" s="6"/>
      <c r="F6" s="57"/>
      <c r="G6" s="58"/>
      <c r="H6" s="7"/>
      <c r="I6" s="15"/>
      <c r="J6" s="16"/>
      <c r="K6" s="106"/>
    </row>
    <row r="7" spans="1:11" s="1" customFormat="1" ht="6" customHeight="1" x14ac:dyDescent="0.3">
      <c r="A7" s="76" t="s">
        <v>2</v>
      </c>
      <c r="B7" s="77"/>
      <c r="C7" s="39"/>
      <c r="D7" s="8"/>
      <c r="E7" s="8"/>
      <c r="F7" s="99"/>
      <c r="G7" s="100"/>
      <c r="H7" s="9"/>
      <c r="I7" s="17"/>
      <c r="J7" s="18"/>
      <c r="K7" s="106"/>
    </row>
    <row r="8" spans="1:11" s="1" customFormat="1" x14ac:dyDescent="0.3">
      <c r="A8" s="78"/>
      <c r="B8" s="79"/>
      <c r="C8" s="33">
        <v>4</v>
      </c>
      <c r="D8" s="5">
        <v>0.01</v>
      </c>
      <c r="E8" s="5">
        <v>0.03</v>
      </c>
      <c r="F8" s="82"/>
      <c r="G8" s="83"/>
      <c r="H8" s="25">
        <v>0.03</v>
      </c>
      <c r="I8" s="32"/>
      <c r="J8" s="31"/>
      <c r="K8" s="106"/>
    </row>
    <row r="9" spans="1:11" s="1" customFormat="1" ht="4.5" customHeight="1" thickBot="1" x14ac:dyDescent="0.35">
      <c r="A9" s="80"/>
      <c r="B9" s="81"/>
      <c r="C9" s="40"/>
      <c r="D9" s="6"/>
      <c r="E9" s="6"/>
      <c r="F9" s="57"/>
      <c r="G9" s="58"/>
      <c r="H9" s="7"/>
      <c r="I9" s="15"/>
      <c r="J9" s="16"/>
      <c r="K9" s="106"/>
    </row>
    <row r="10" spans="1:11" s="1" customFormat="1" ht="6" customHeight="1" x14ac:dyDescent="0.3">
      <c r="A10" s="76" t="s">
        <v>5</v>
      </c>
      <c r="B10" s="77"/>
      <c r="C10" s="39"/>
      <c r="D10" s="8"/>
      <c r="E10" s="8"/>
      <c r="F10" s="99"/>
      <c r="G10" s="100"/>
      <c r="H10" s="9"/>
      <c r="I10" s="17"/>
      <c r="J10" s="18"/>
      <c r="K10" s="106"/>
    </row>
    <row r="11" spans="1:11" s="1" customFormat="1" ht="15" customHeight="1" x14ac:dyDescent="0.3">
      <c r="A11" s="78" t="s">
        <v>3</v>
      </c>
      <c r="B11" s="79"/>
      <c r="C11" s="33">
        <v>40</v>
      </c>
      <c r="D11" s="5">
        <v>0.01</v>
      </c>
      <c r="E11" s="5">
        <v>0.05</v>
      </c>
      <c r="F11" s="82"/>
      <c r="G11" s="83"/>
      <c r="H11" s="25">
        <v>0.05</v>
      </c>
      <c r="I11" s="32"/>
      <c r="J11" s="31"/>
      <c r="K11" s="106"/>
    </row>
    <row r="12" spans="1:11" s="1" customFormat="1" ht="4.5" customHeight="1" thickBot="1" x14ac:dyDescent="0.35">
      <c r="A12" s="101"/>
      <c r="B12" s="102"/>
      <c r="C12" s="48"/>
      <c r="D12" s="45"/>
      <c r="E12" s="45"/>
      <c r="F12" s="103"/>
      <c r="G12" s="104"/>
      <c r="H12" s="44"/>
      <c r="I12" s="49"/>
      <c r="J12" s="50"/>
      <c r="K12" s="106"/>
    </row>
    <row r="13" spans="1:11" s="1" customFormat="1" ht="9" customHeight="1" thickBot="1" x14ac:dyDescent="0.35">
      <c r="A13" s="10"/>
      <c r="B13" s="10"/>
      <c r="C13" s="10"/>
      <c r="D13" s="10"/>
      <c r="E13" s="10"/>
      <c r="F13" s="10"/>
      <c r="G13" s="10"/>
      <c r="K13" s="106"/>
    </row>
    <row r="14" spans="1:11" s="1" customFormat="1" ht="19.5" customHeight="1" thickBot="1" x14ac:dyDescent="0.35">
      <c r="A14" s="11"/>
      <c r="B14" s="12"/>
      <c r="C14" s="12"/>
      <c r="D14" s="12"/>
      <c r="E14" s="12"/>
      <c r="F14" s="12"/>
      <c r="G14" s="10"/>
      <c r="H14" s="74" t="s">
        <v>4</v>
      </c>
      <c r="I14" s="75"/>
      <c r="J14" s="26"/>
      <c r="K14" s="107"/>
    </row>
    <row r="15" spans="1:11" ht="35.25" customHeight="1" x14ac:dyDescent="0.3"/>
    <row r="16" spans="1:11" s="20" customFormat="1" ht="18" x14ac:dyDescent="0.35">
      <c r="A16" s="20" t="s">
        <v>10</v>
      </c>
    </row>
    <row r="17" spans="1:13" ht="9" customHeight="1" thickBot="1" x14ac:dyDescent="0.4">
      <c r="K17" s="20"/>
    </row>
    <row r="18" spans="1:13" s="1" customFormat="1" ht="19.5" customHeight="1" thickBot="1" x14ac:dyDescent="0.35">
      <c r="A18" s="84" t="s">
        <v>9</v>
      </c>
      <c r="B18" s="85"/>
      <c r="C18" s="85"/>
      <c r="D18" s="85"/>
      <c r="E18" s="85"/>
      <c r="F18" s="86"/>
      <c r="G18" s="27">
        <v>0.75</v>
      </c>
      <c r="H18" s="74" t="s">
        <v>10</v>
      </c>
      <c r="I18" s="75"/>
      <c r="J18" s="26"/>
    </row>
    <row r="19" spans="1:13" ht="21" customHeight="1" x14ac:dyDescent="0.3">
      <c r="M19" s="1"/>
    </row>
    <row r="20" spans="1:13" s="20" customFormat="1" ht="18" x14ac:dyDescent="0.35">
      <c r="A20" s="20" t="s">
        <v>12</v>
      </c>
      <c r="M20" s="1"/>
    </row>
    <row r="21" spans="1:13" ht="9" customHeight="1" thickBot="1" x14ac:dyDescent="0.35">
      <c r="M21" s="1"/>
    </row>
    <row r="22" spans="1:13" s="1" customFormat="1" ht="19.5" customHeight="1" thickBot="1" x14ac:dyDescent="0.35">
      <c r="A22" s="84" t="s">
        <v>11</v>
      </c>
      <c r="B22" s="85"/>
      <c r="C22" s="85"/>
      <c r="D22" s="85"/>
      <c r="E22" s="85"/>
      <c r="F22" s="86"/>
      <c r="G22" s="27">
        <v>0.05</v>
      </c>
      <c r="H22" s="74" t="s">
        <v>15</v>
      </c>
      <c r="I22" s="75"/>
      <c r="J22" s="26"/>
    </row>
    <row r="23" spans="1:13" ht="21" customHeight="1" x14ac:dyDescent="0.3"/>
    <row r="24" spans="1:13" s="20" customFormat="1" ht="18" x14ac:dyDescent="0.35">
      <c r="A24" s="20" t="s">
        <v>16</v>
      </c>
    </row>
    <row r="25" spans="1:13" ht="9" customHeight="1" thickBot="1" x14ac:dyDescent="0.35"/>
    <row r="26" spans="1:13" s="1" customFormat="1" ht="32.25" customHeight="1" x14ac:dyDescent="0.3">
      <c r="A26" s="89" t="s">
        <v>20</v>
      </c>
      <c r="B26" s="90"/>
      <c r="C26" s="93" t="s">
        <v>19</v>
      </c>
      <c r="D26" s="95" t="s">
        <v>0</v>
      </c>
      <c r="E26" s="96"/>
      <c r="F26" s="95" t="s">
        <v>1</v>
      </c>
      <c r="G26" s="96"/>
      <c r="H26" s="87" t="s">
        <v>8</v>
      </c>
      <c r="I26" s="87" t="s">
        <v>17</v>
      </c>
      <c r="J26" s="30" t="s">
        <v>10</v>
      </c>
    </row>
    <row r="27" spans="1:13" s="1" customFormat="1" ht="16.5" customHeight="1" thickBot="1" x14ac:dyDescent="0.35">
      <c r="A27" s="91"/>
      <c r="B27" s="92"/>
      <c r="C27" s="94"/>
      <c r="D27" s="97"/>
      <c r="E27" s="98"/>
      <c r="F27" s="97"/>
      <c r="G27" s="98"/>
      <c r="H27" s="88"/>
      <c r="I27" s="88"/>
      <c r="J27" s="24">
        <f>G18</f>
        <v>0.75</v>
      </c>
    </row>
    <row r="28" spans="1:13" s="1" customFormat="1" ht="7.5" customHeight="1" x14ac:dyDescent="0.3">
      <c r="A28" s="59"/>
      <c r="B28" s="60"/>
      <c r="C28" s="41"/>
      <c r="D28" s="42"/>
      <c r="E28" s="42"/>
      <c r="F28" s="61"/>
      <c r="G28" s="62"/>
      <c r="H28" s="41"/>
      <c r="I28" s="41"/>
      <c r="J28" s="43"/>
      <c r="K28" s="108"/>
    </row>
    <row r="29" spans="1:13" s="1" customFormat="1" ht="15" customHeight="1" x14ac:dyDescent="0.3">
      <c r="A29" s="68"/>
      <c r="B29" s="69"/>
      <c r="C29" s="64"/>
      <c r="D29" s="65">
        <v>0.03</v>
      </c>
      <c r="E29" s="65">
        <v>0.1</v>
      </c>
      <c r="F29" s="66"/>
      <c r="G29" s="67"/>
      <c r="H29" s="52">
        <v>0.03</v>
      </c>
      <c r="I29" s="111"/>
      <c r="J29" s="111"/>
      <c r="K29" s="109"/>
    </row>
    <row r="30" spans="1:13" s="1" customFormat="1" ht="15" customHeight="1" x14ac:dyDescent="0.3">
      <c r="A30" s="53"/>
      <c r="B30" s="54"/>
      <c r="C30" s="64"/>
      <c r="D30" s="65"/>
      <c r="E30" s="65"/>
      <c r="F30" s="66"/>
      <c r="G30" s="67"/>
      <c r="H30" s="52"/>
      <c r="I30" s="111"/>
      <c r="J30" s="111"/>
      <c r="K30" s="109"/>
    </row>
    <row r="31" spans="1:13" s="1" customFormat="1" ht="9" customHeight="1" thickBot="1" x14ac:dyDescent="0.35">
      <c r="A31" s="55"/>
      <c r="B31" s="56"/>
      <c r="C31" s="35"/>
      <c r="D31" s="6"/>
      <c r="E31" s="6"/>
      <c r="F31" s="57"/>
      <c r="G31" s="58"/>
      <c r="H31" s="7"/>
      <c r="I31" s="15"/>
      <c r="J31" s="16"/>
      <c r="K31" s="110"/>
    </row>
    <row r="32" spans="1:13" s="1" customFormat="1" ht="7.5" customHeight="1" x14ac:dyDescent="0.3">
      <c r="A32" s="59"/>
      <c r="B32" s="60"/>
      <c r="C32" s="36"/>
      <c r="D32" s="2"/>
      <c r="E32" s="2"/>
      <c r="F32" s="61"/>
      <c r="G32" s="62"/>
      <c r="H32" s="3"/>
      <c r="I32" s="3"/>
      <c r="J32" s="4"/>
      <c r="K32" s="108"/>
    </row>
    <row r="33" spans="1:11" s="1" customFormat="1" ht="15" customHeight="1" x14ac:dyDescent="0.3">
      <c r="A33" s="68"/>
      <c r="B33" s="69"/>
      <c r="C33" s="64"/>
      <c r="D33" s="65">
        <v>0.03</v>
      </c>
      <c r="E33" s="65">
        <v>0.1</v>
      </c>
      <c r="F33" s="66"/>
      <c r="G33" s="67"/>
      <c r="H33" s="52">
        <v>0.03</v>
      </c>
      <c r="I33" s="111"/>
      <c r="J33" s="111"/>
      <c r="K33" s="109"/>
    </row>
    <row r="34" spans="1:11" s="1" customFormat="1" ht="15" customHeight="1" x14ac:dyDescent="0.3">
      <c r="A34" s="53"/>
      <c r="B34" s="54"/>
      <c r="C34" s="64"/>
      <c r="D34" s="65"/>
      <c r="E34" s="65"/>
      <c r="F34" s="66"/>
      <c r="G34" s="67"/>
      <c r="H34" s="52"/>
      <c r="I34" s="111"/>
      <c r="J34" s="111"/>
      <c r="K34" s="109"/>
    </row>
    <row r="35" spans="1:11" s="1" customFormat="1" ht="9" customHeight="1" thickBot="1" x14ac:dyDescent="0.35">
      <c r="A35" s="55"/>
      <c r="B35" s="56"/>
      <c r="C35" s="35"/>
      <c r="D35" s="6"/>
      <c r="E35" s="6"/>
      <c r="F35" s="57"/>
      <c r="G35" s="58"/>
      <c r="H35" s="7"/>
      <c r="I35" s="15"/>
      <c r="J35" s="16"/>
      <c r="K35" s="110"/>
    </row>
    <row r="36" spans="1:11" s="1" customFormat="1" ht="7.5" customHeight="1" x14ac:dyDescent="0.3">
      <c r="A36" s="59"/>
      <c r="B36" s="60"/>
      <c r="C36" s="36"/>
      <c r="D36" s="2"/>
      <c r="E36" s="2"/>
      <c r="F36" s="61"/>
      <c r="G36" s="62"/>
      <c r="H36" s="3"/>
      <c r="I36" s="3"/>
      <c r="J36" s="4"/>
      <c r="K36" s="108"/>
    </row>
    <row r="37" spans="1:11" s="1" customFormat="1" ht="15" customHeight="1" x14ac:dyDescent="0.3">
      <c r="A37" s="68"/>
      <c r="B37" s="69"/>
      <c r="C37" s="64"/>
      <c r="D37" s="65">
        <v>0.03</v>
      </c>
      <c r="E37" s="65">
        <v>0.1</v>
      </c>
      <c r="F37" s="66"/>
      <c r="G37" s="67"/>
      <c r="H37" s="52">
        <v>0.03</v>
      </c>
      <c r="I37" s="111"/>
      <c r="J37" s="111"/>
      <c r="K37" s="109"/>
    </row>
    <row r="38" spans="1:11" s="1" customFormat="1" ht="15" customHeight="1" x14ac:dyDescent="0.3">
      <c r="A38" s="53"/>
      <c r="B38" s="54"/>
      <c r="C38" s="64"/>
      <c r="D38" s="65"/>
      <c r="E38" s="65"/>
      <c r="F38" s="66"/>
      <c r="G38" s="67"/>
      <c r="H38" s="52"/>
      <c r="I38" s="111"/>
      <c r="J38" s="111"/>
      <c r="K38" s="109"/>
    </row>
    <row r="39" spans="1:11" s="1" customFormat="1" ht="9" customHeight="1" thickBot="1" x14ac:dyDescent="0.35">
      <c r="A39" s="55"/>
      <c r="B39" s="56"/>
      <c r="C39" s="35"/>
      <c r="D39" s="6"/>
      <c r="E39" s="6"/>
      <c r="F39" s="57"/>
      <c r="G39" s="58"/>
      <c r="H39" s="7"/>
      <c r="I39" s="15"/>
      <c r="J39" s="16"/>
      <c r="K39" s="110"/>
    </row>
    <row r="40" spans="1:11" s="1" customFormat="1" ht="7.5" customHeight="1" x14ac:dyDescent="0.3">
      <c r="A40" s="59"/>
      <c r="B40" s="60"/>
      <c r="C40" s="36"/>
      <c r="D40" s="2"/>
      <c r="E40" s="2"/>
      <c r="F40" s="61"/>
      <c r="G40" s="62"/>
      <c r="H40" s="3"/>
      <c r="I40" s="3"/>
      <c r="J40" s="4"/>
      <c r="K40" s="108"/>
    </row>
    <row r="41" spans="1:11" s="1" customFormat="1" ht="15" customHeight="1" x14ac:dyDescent="0.3">
      <c r="A41" s="68"/>
      <c r="B41" s="69"/>
      <c r="C41" s="64"/>
      <c r="D41" s="65">
        <v>0.03</v>
      </c>
      <c r="E41" s="65">
        <v>0.1</v>
      </c>
      <c r="F41" s="66"/>
      <c r="G41" s="67"/>
      <c r="H41" s="52">
        <v>0.03</v>
      </c>
      <c r="I41" s="111"/>
      <c r="J41" s="111"/>
      <c r="K41" s="109"/>
    </row>
    <row r="42" spans="1:11" s="1" customFormat="1" ht="15" customHeight="1" x14ac:dyDescent="0.3">
      <c r="A42" s="53"/>
      <c r="B42" s="54"/>
      <c r="C42" s="64"/>
      <c r="D42" s="65"/>
      <c r="E42" s="65"/>
      <c r="F42" s="66"/>
      <c r="G42" s="67"/>
      <c r="H42" s="52"/>
      <c r="I42" s="111"/>
      <c r="J42" s="111"/>
      <c r="K42" s="109"/>
    </row>
    <row r="43" spans="1:11" s="1" customFormat="1" ht="9" customHeight="1" thickBot="1" x14ac:dyDescent="0.35">
      <c r="A43" s="55"/>
      <c r="B43" s="56"/>
      <c r="C43" s="35"/>
      <c r="D43" s="6"/>
      <c r="E43" s="6"/>
      <c r="F43" s="57"/>
      <c r="G43" s="58"/>
      <c r="H43" s="7"/>
      <c r="I43" s="15"/>
      <c r="J43" s="16"/>
      <c r="K43" s="110"/>
    </row>
    <row r="44" spans="1:11" s="1" customFormat="1" ht="7.5" customHeight="1" x14ac:dyDescent="0.3">
      <c r="A44" s="59"/>
      <c r="B44" s="60"/>
      <c r="C44" s="36"/>
      <c r="D44" s="2"/>
      <c r="E44" s="2"/>
      <c r="F44" s="61"/>
      <c r="G44" s="62"/>
      <c r="H44" s="3"/>
      <c r="I44" s="3"/>
      <c r="J44" s="4"/>
      <c r="K44" s="108"/>
    </row>
    <row r="45" spans="1:11" s="1" customFormat="1" ht="15" customHeight="1" x14ac:dyDescent="0.3">
      <c r="A45" s="68"/>
      <c r="B45" s="69"/>
      <c r="C45" s="64"/>
      <c r="D45" s="65">
        <v>0.03</v>
      </c>
      <c r="E45" s="65">
        <v>0.1</v>
      </c>
      <c r="F45" s="66"/>
      <c r="G45" s="67"/>
      <c r="H45" s="52">
        <v>0.03</v>
      </c>
      <c r="I45" s="111"/>
      <c r="J45" s="111"/>
      <c r="K45" s="109"/>
    </row>
    <row r="46" spans="1:11" s="1" customFormat="1" ht="15" customHeight="1" x14ac:dyDescent="0.3">
      <c r="A46" s="53"/>
      <c r="B46" s="54"/>
      <c r="C46" s="64"/>
      <c r="D46" s="65"/>
      <c r="E46" s="65"/>
      <c r="F46" s="66"/>
      <c r="G46" s="67"/>
      <c r="H46" s="52"/>
      <c r="I46" s="111"/>
      <c r="J46" s="111"/>
      <c r="K46" s="109"/>
    </row>
    <row r="47" spans="1:11" s="1" customFormat="1" ht="9" customHeight="1" thickBot="1" x14ac:dyDescent="0.35">
      <c r="A47" s="55"/>
      <c r="B47" s="56"/>
      <c r="C47" s="35"/>
      <c r="D47" s="6"/>
      <c r="E47" s="6"/>
      <c r="F47" s="57"/>
      <c r="G47" s="58"/>
      <c r="H47" s="7"/>
      <c r="I47" s="15"/>
      <c r="J47" s="16"/>
      <c r="K47" s="110"/>
    </row>
    <row r="48" spans="1:11" s="1" customFormat="1" ht="7.5" customHeight="1" x14ac:dyDescent="0.3">
      <c r="A48" s="59"/>
      <c r="B48" s="60"/>
      <c r="C48" s="36"/>
      <c r="D48" s="2"/>
      <c r="E48" s="2"/>
      <c r="F48" s="61"/>
      <c r="G48" s="62"/>
      <c r="H48" s="3"/>
      <c r="I48" s="3"/>
      <c r="J48" s="4"/>
      <c r="K48" s="108"/>
    </row>
    <row r="49" spans="1:11" s="1" customFormat="1" ht="15" customHeight="1" x14ac:dyDescent="0.3">
      <c r="A49" s="68"/>
      <c r="B49" s="69"/>
      <c r="C49" s="64"/>
      <c r="D49" s="65">
        <v>0.03</v>
      </c>
      <c r="E49" s="65">
        <v>0.1</v>
      </c>
      <c r="F49" s="66"/>
      <c r="G49" s="67"/>
      <c r="H49" s="52">
        <v>0.03</v>
      </c>
      <c r="I49" s="111"/>
      <c r="J49" s="111"/>
      <c r="K49" s="109"/>
    </row>
    <row r="50" spans="1:11" s="1" customFormat="1" ht="15" customHeight="1" x14ac:dyDescent="0.3">
      <c r="A50" s="53"/>
      <c r="B50" s="54"/>
      <c r="C50" s="64"/>
      <c r="D50" s="65"/>
      <c r="E50" s="65"/>
      <c r="F50" s="66"/>
      <c r="G50" s="67"/>
      <c r="H50" s="52"/>
      <c r="I50" s="111"/>
      <c r="J50" s="111"/>
      <c r="K50" s="109"/>
    </row>
    <row r="51" spans="1:11" s="1" customFormat="1" ht="9" customHeight="1" thickBot="1" x14ac:dyDescent="0.35">
      <c r="A51" s="55"/>
      <c r="B51" s="56"/>
      <c r="C51" s="44"/>
      <c r="D51" s="45"/>
      <c r="E51" s="45"/>
      <c r="F51" s="103"/>
      <c r="G51" s="104"/>
      <c r="H51" s="44"/>
      <c r="I51" s="46"/>
      <c r="J51" s="47"/>
      <c r="K51" s="110"/>
    </row>
    <row r="53" spans="1:11" x14ac:dyDescent="0.3">
      <c r="A53" s="29" t="s">
        <v>14</v>
      </c>
      <c r="B53" s="28"/>
      <c r="C53" s="28"/>
    </row>
  </sheetData>
  <mergeCells count="111">
    <mergeCell ref="K28:K31"/>
    <mergeCell ref="K32:K35"/>
    <mergeCell ref="K36:K39"/>
    <mergeCell ref="K40:K43"/>
    <mergeCell ref="K44:K47"/>
    <mergeCell ref="K48:K51"/>
    <mergeCell ref="I49:I50"/>
    <mergeCell ref="J49:J50"/>
    <mergeCell ref="I45:I46"/>
    <mergeCell ref="J45:J46"/>
    <mergeCell ref="I37:I38"/>
    <mergeCell ref="J37:J38"/>
    <mergeCell ref="J29:J30"/>
    <mergeCell ref="I33:I34"/>
    <mergeCell ref="J33:J34"/>
    <mergeCell ref="H14:I14"/>
    <mergeCell ref="K4:K14"/>
    <mergeCell ref="A50:B50"/>
    <mergeCell ref="A51:B51"/>
    <mergeCell ref="F51:G51"/>
    <mergeCell ref="A49:B49"/>
    <mergeCell ref="C49:C50"/>
    <mergeCell ref="D49:D50"/>
    <mergeCell ref="E49:E50"/>
    <mergeCell ref="F49:G50"/>
    <mergeCell ref="H49:H50"/>
    <mergeCell ref="A47:B47"/>
    <mergeCell ref="F47:G47"/>
    <mergeCell ref="A48:B48"/>
    <mergeCell ref="F48:G48"/>
    <mergeCell ref="A45:B45"/>
    <mergeCell ref="C45:C46"/>
    <mergeCell ref="D45:D46"/>
    <mergeCell ref="E45:E46"/>
    <mergeCell ref="F45:G46"/>
    <mergeCell ref="H45:H46"/>
    <mergeCell ref="I41:I42"/>
    <mergeCell ref="J41:J42"/>
    <mergeCell ref="A42:B42"/>
    <mergeCell ref="D33:D34"/>
    <mergeCell ref="E33:E34"/>
    <mergeCell ref="F33:G34"/>
    <mergeCell ref="H41:H42"/>
    <mergeCell ref="A46:B46"/>
    <mergeCell ref="A39:B39"/>
    <mergeCell ref="F39:G39"/>
    <mergeCell ref="A40:B40"/>
    <mergeCell ref="F40:G40"/>
    <mergeCell ref="A37:B37"/>
    <mergeCell ref="C37:C38"/>
    <mergeCell ref="D37:D38"/>
    <mergeCell ref="E37:E38"/>
    <mergeCell ref="F37:G38"/>
    <mergeCell ref="H37:H38"/>
    <mergeCell ref="A43:B43"/>
    <mergeCell ref="F43:G43"/>
    <mergeCell ref="A44:B44"/>
    <mergeCell ref="F44:G44"/>
    <mergeCell ref="A41:B41"/>
    <mergeCell ref="C41:C42"/>
    <mergeCell ref="D41:D42"/>
    <mergeCell ref="E41:E42"/>
    <mergeCell ref="F41:G42"/>
    <mergeCell ref="H33:H34"/>
    <mergeCell ref="A38:B38"/>
    <mergeCell ref="A30:B30"/>
    <mergeCell ref="A31:B31"/>
    <mergeCell ref="F31:G31"/>
    <mergeCell ref="A32:B32"/>
    <mergeCell ref="F32:G32"/>
    <mergeCell ref="I26:I27"/>
    <mergeCell ref="A28:B28"/>
    <mergeCell ref="F28:G28"/>
    <mergeCell ref="A29:B29"/>
    <mergeCell ref="C29:C30"/>
    <mergeCell ref="D29:D30"/>
    <mergeCell ref="E29:E30"/>
    <mergeCell ref="F29:G30"/>
    <mergeCell ref="H29:H30"/>
    <mergeCell ref="I29:I30"/>
    <mergeCell ref="A34:B34"/>
    <mergeCell ref="A35:B35"/>
    <mergeCell ref="F35:G35"/>
    <mergeCell ref="A36:B36"/>
    <mergeCell ref="F36:G36"/>
    <mergeCell ref="A33:B33"/>
    <mergeCell ref="C33:C34"/>
    <mergeCell ref="A18:F18"/>
    <mergeCell ref="H18:I18"/>
    <mergeCell ref="A22:F22"/>
    <mergeCell ref="H22:I22"/>
    <mergeCell ref="A26:B27"/>
    <mergeCell ref="C26:C27"/>
    <mergeCell ref="D26:E27"/>
    <mergeCell ref="F26:G27"/>
    <mergeCell ref="H26:H27"/>
    <mergeCell ref="A7:B9"/>
    <mergeCell ref="F7:G7"/>
    <mergeCell ref="F8:G8"/>
    <mergeCell ref="F9:G9"/>
    <mergeCell ref="A10:B12"/>
    <mergeCell ref="F10:G10"/>
    <mergeCell ref="F11:G11"/>
    <mergeCell ref="F12:G12"/>
    <mergeCell ref="A3:B3"/>
    <mergeCell ref="D3:E3"/>
    <mergeCell ref="F3:G3"/>
    <mergeCell ref="A4:B6"/>
    <mergeCell ref="F4:G4"/>
    <mergeCell ref="F5:G5"/>
    <mergeCell ref="F6:G6"/>
  </mergeCells>
  <pageMargins left="0.70866141732283472" right="0.70866141732283472" top="0.78740157480314965" bottom="0.78740157480314965" header="0.31496062992125984" footer="0.31496062992125984"/>
  <pageSetup paperSize="9" scale="71" orientation="portrait" r:id="rId1"/>
  <headerFooter>
    <oddHeader>&amp;R&amp;"Trebuchet MS,Fett"&amp;12Anhang 1</oddHeader>
    <oddFooter>&amp;CArbeitshilfe für Rechnungsprüfungsorgane (Ausgabe 2016)</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3"/>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Beispiel</vt:lpstr>
      <vt:lpstr>Wesentlichkeit_elektronisch</vt:lpstr>
      <vt:lpstr>Wesentlichkeit_manuell</vt:lpstr>
      <vt:lpstr>Tabelle1</vt:lpstr>
    </vt:vector>
  </TitlesOfParts>
  <Company>BDO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A01 - Festlegung der Wesentlichkeit</dc:title>
  <dc:creator>Romana.Loosli@jgk.be.ch</dc:creator>
  <cp:lastModifiedBy>fvenz</cp:lastModifiedBy>
  <cp:lastPrinted>2017-02-06T12:51:14Z</cp:lastPrinted>
  <dcterms:created xsi:type="dcterms:W3CDTF">2016-02-13T09:40:01Z</dcterms:created>
  <dcterms:modified xsi:type="dcterms:W3CDTF">2017-02-16T12:32:04Z</dcterms:modified>
</cp:coreProperties>
</file>